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Usuario UTP\Desktop\Presentacion Mapa de riesgos del contexto -2015\"/>
    </mc:Choice>
  </mc:AlternateContent>
  <bookViews>
    <workbookView xWindow="0" yWindow="0" windowWidth="19200" windowHeight="10095"/>
  </bookViews>
  <sheets>
    <sheet name="01-Mapa de riesgo" sheetId="4" r:id="rId1"/>
    <sheet name="02-Plan Contingencia" sheetId="8" r:id="rId2"/>
    <sheet name="03-Seguimiento" sheetId="7" r:id="rId3"/>
    <sheet name="Hoja1" sheetId="9" state="hidden" r:id="rId4"/>
    <sheet name="INSTRUCTIVO" sheetId="10" r:id="rId5"/>
    <sheet name="ESCALA" sheetId="11" r:id="rId6"/>
  </sheets>
  <definedNames>
    <definedName name="_xlnm._FilterDatabase" localSheetId="0" hidden="1">'01-Mapa de riesgo'!$B$1:$U$38</definedName>
    <definedName name="ACCION">'01-Mapa de riesgo'!$G$1048483:$G$1048485</definedName>
    <definedName name="Ambiental">'01-Mapa de riesgo'!$H$1048476:$H$1048478</definedName>
    <definedName name="_xlnm.Print_Area" localSheetId="2">'03-Seguimiento'!$B$1:$R$14</definedName>
    <definedName name="Contable">'01-Mapa de riesgo'!$G$1048471:$G$1048473</definedName>
    <definedName name="Cumplimiento">'01-Mapa de riesgo'!$I$1048471:$I$1048473</definedName>
    <definedName name="DEMAS">'01-Mapa de riesgo'!$G$1048461:$G$1048463</definedName>
    <definedName name="Derechos_Humanos">'01-Mapa de riesgo'!$I$1048461:$I$1048463</definedName>
    <definedName name="Estratégico">'01-Mapa de riesgo'!$G$1048461:$G$1048463</definedName>
    <definedName name="Financiero">'01-Mapa de riesgo'!$I$1048466:$I$1048468</definedName>
    <definedName name="GRAVE">'01-Mapa de riesgo'!$J$1048484:$J$1048576</definedName>
    <definedName name="Imagen">'01-Mapa de riesgo'!$G$1048466:$G$1048468</definedName>
    <definedName name="Información">'01-Mapa de riesgo'!$J$1048471:$J$1048473</definedName>
    <definedName name="Laborales">'01-Mapa de riesgo'!$G$1048476:$G$1048478</definedName>
    <definedName name="LEVE">'01-Mapa de riesgo'!$H$1048484</definedName>
    <definedName name="MODERADO">'01-Mapa de riesgo'!$I$1048484:$I$1048486</definedName>
    <definedName name="nnnn">'01-Mapa de riesgo'!#REF!</definedName>
    <definedName name="Operacional">'01-Mapa de riesgo'!$H$1048466:$H$1048468</definedName>
    <definedName name="Presupuestal">'01-Mapa de riesgo'!$H$1048471:$H$1048473</definedName>
    <definedName name="Tecnología">'01-Mapa de riesgo'!$J$1048466:$J$1048468</definedName>
    <definedName name="TIPO">'01-Mapa de riesgo'!$F$1048461:$F$1048473</definedName>
    <definedName name="_xlnm.Print_Titles" localSheetId="0">'01-Mapa de riesgo'!$7:$8</definedName>
    <definedName name="_xlnm.Print_Titles" localSheetId="1">'02-Plan Contingencia'!$7:$8</definedName>
    <definedName name="_xlnm.Print_Titles" localSheetId="2">'03-Seguimiento'!$7:$8</definedName>
    <definedName name="Transparencia">'01-Mapa de riesgo'!$H$1048461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M30" i="7" l="1"/>
  <c r="N30" i="7"/>
  <c r="O30" i="7"/>
  <c r="M31" i="7"/>
  <c r="N31" i="7"/>
  <c r="O31" i="7"/>
  <c r="M32" i="7"/>
  <c r="N32" i="7"/>
  <c r="O32" i="7"/>
  <c r="M33" i="7"/>
  <c r="N33" i="7"/>
  <c r="O33" i="7"/>
  <c r="M34" i="7"/>
  <c r="N34" i="7"/>
  <c r="O34" i="7"/>
  <c r="M35" i="7"/>
  <c r="N35" i="7"/>
  <c r="O35" i="7"/>
  <c r="M36" i="7"/>
  <c r="N36" i="7"/>
  <c r="O36" i="7"/>
  <c r="M37" i="7"/>
  <c r="N37" i="7"/>
  <c r="O37" i="7"/>
  <c r="M38" i="7"/>
  <c r="N38" i="7"/>
  <c r="O38" i="7"/>
  <c r="J30" i="7"/>
  <c r="J33" i="7"/>
  <c r="J36" i="7"/>
  <c r="H30" i="7"/>
  <c r="H31" i="7"/>
  <c r="H32" i="7"/>
  <c r="H33" i="7"/>
  <c r="H34" i="7"/>
  <c r="H35" i="7"/>
  <c r="H36" i="7"/>
  <c r="H37" i="7"/>
  <c r="H38" i="7"/>
  <c r="F30" i="7"/>
  <c r="F33" i="7"/>
  <c r="F36" i="7"/>
  <c r="E30" i="7"/>
  <c r="E33" i="7"/>
  <c r="E36" i="7"/>
  <c r="D30" i="7"/>
  <c r="D33" i="7"/>
  <c r="D36" i="7"/>
  <c r="C30" i="7"/>
  <c r="C33" i="7"/>
  <c r="C36" i="7"/>
  <c r="B30" i="7"/>
  <c r="B33" i="7"/>
  <c r="B36" i="7"/>
  <c r="H30" i="8"/>
  <c r="H31" i="8"/>
  <c r="H32" i="8"/>
  <c r="H33" i="8"/>
  <c r="H34" i="8"/>
  <c r="H35" i="8"/>
  <c r="H36" i="8"/>
  <c r="H37" i="8"/>
  <c r="H38" i="8"/>
  <c r="E30" i="8"/>
  <c r="F30" i="8"/>
  <c r="E33" i="8"/>
  <c r="F33" i="8"/>
  <c r="E36" i="8"/>
  <c r="F36" i="8"/>
  <c r="D30" i="8"/>
  <c r="D33" i="8"/>
  <c r="D36" i="8"/>
  <c r="C30" i="8"/>
  <c r="C33" i="8"/>
  <c r="C36" i="8"/>
  <c r="B30" i="8"/>
  <c r="B33" i="8"/>
  <c r="B36" i="8"/>
  <c r="K24" i="4"/>
  <c r="K25" i="4"/>
  <c r="K26" i="4"/>
  <c r="K27" i="4"/>
  <c r="K28" i="4"/>
  <c r="K29" i="4"/>
  <c r="K30" i="4"/>
  <c r="K31" i="4"/>
  <c r="K32" i="4"/>
  <c r="K33" i="4"/>
  <c r="L33" i="4" s="1"/>
  <c r="K34" i="4"/>
  <c r="K35" i="4"/>
  <c r="K36" i="4"/>
  <c r="K37" i="4"/>
  <c r="K38" i="4"/>
  <c r="I36" i="4"/>
  <c r="I30" i="4"/>
  <c r="I33" i="4"/>
  <c r="J27" i="7"/>
  <c r="H27" i="7"/>
  <c r="H28" i="7"/>
  <c r="H29" i="7"/>
  <c r="B27" i="7"/>
  <c r="C27" i="7"/>
  <c r="D27" i="7"/>
  <c r="E27" i="7"/>
  <c r="F27" i="7"/>
  <c r="I27" i="4"/>
  <c r="M29" i="7"/>
  <c r="N29" i="7"/>
  <c r="O29" i="7"/>
  <c r="M24" i="7"/>
  <c r="N24" i="7"/>
  <c r="O24" i="7"/>
  <c r="M25" i="7"/>
  <c r="N25" i="7"/>
  <c r="O25" i="7"/>
  <c r="M26" i="7"/>
  <c r="N26" i="7"/>
  <c r="O26" i="7"/>
  <c r="M27" i="7"/>
  <c r="N27" i="7"/>
  <c r="O27" i="7"/>
  <c r="M28" i="7"/>
  <c r="N28" i="7"/>
  <c r="O28" i="7"/>
  <c r="J24" i="7"/>
  <c r="H24" i="7"/>
  <c r="H25" i="7"/>
  <c r="H26" i="7"/>
  <c r="B24" i="7"/>
  <c r="C24" i="7"/>
  <c r="D24" i="7"/>
  <c r="E24" i="7"/>
  <c r="F24" i="7"/>
  <c r="I24" i="4"/>
  <c r="H27" i="8"/>
  <c r="H28" i="8"/>
  <c r="H29" i="8"/>
  <c r="B27" i="8"/>
  <c r="C27" i="8"/>
  <c r="D27" i="8"/>
  <c r="E27" i="8"/>
  <c r="F27" i="8"/>
  <c r="H24" i="8"/>
  <c r="H25" i="8"/>
  <c r="H26" i="8"/>
  <c r="B24" i="8"/>
  <c r="C24" i="8"/>
  <c r="D24" i="8"/>
  <c r="E24" i="8"/>
  <c r="F24" i="8"/>
  <c r="H10" i="8"/>
  <c r="K10" i="4"/>
  <c r="K11" i="4"/>
  <c r="K12" i="4"/>
  <c r="K13" i="4"/>
  <c r="K14" i="4"/>
  <c r="I12" i="4"/>
  <c r="K15" i="4"/>
  <c r="K16" i="4"/>
  <c r="K17" i="4"/>
  <c r="I15" i="4"/>
  <c r="K18" i="4"/>
  <c r="K19" i="4"/>
  <c r="K20" i="4"/>
  <c r="I18" i="4"/>
  <c r="K21" i="4"/>
  <c r="K22" i="4"/>
  <c r="K23" i="4"/>
  <c r="I21" i="4"/>
  <c r="K9" i="4"/>
  <c r="A6" i="7"/>
  <c r="H10" i="7"/>
  <c r="H11" i="7"/>
  <c r="H12" i="7"/>
  <c r="H13" i="7"/>
  <c r="H14" i="7"/>
  <c r="H15" i="7"/>
  <c r="H16" i="7"/>
  <c r="H17" i="7"/>
  <c r="H18" i="7"/>
  <c r="H19" i="7"/>
  <c r="H20" i="7"/>
  <c r="H21" i="7"/>
  <c r="H22" i="7"/>
  <c r="H23" i="7"/>
  <c r="H11" i="8"/>
  <c r="H12" i="8"/>
  <c r="H13" i="8"/>
  <c r="H14" i="8"/>
  <c r="H15" i="8"/>
  <c r="H16" i="8"/>
  <c r="H17" i="8"/>
  <c r="H18" i="8"/>
  <c r="H19" i="8"/>
  <c r="H20" i="8"/>
  <c r="H21" i="8"/>
  <c r="H22" i="8"/>
  <c r="H23" i="8"/>
  <c r="I5" i="8"/>
  <c r="Q36" i="10"/>
  <c r="M36" i="10"/>
  <c r="N36" i="10"/>
  <c r="O36" i="10"/>
  <c r="P36" i="10"/>
  <c r="Q46" i="10"/>
  <c r="Q44" i="10"/>
  <c r="Q42" i="10"/>
  <c r="Q40" i="10"/>
  <c r="Q38" i="10"/>
  <c r="M46" i="10"/>
  <c r="M44" i="10"/>
  <c r="M42" i="10"/>
  <c r="M40" i="10"/>
  <c r="M38" i="10"/>
  <c r="N46" i="10"/>
  <c r="N44" i="10"/>
  <c r="N42" i="10"/>
  <c r="N40" i="10"/>
  <c r="N38" i="10"/>
  <c r="O46" i="10"/>
  <c r="O44" i="10"/>
  <c r="O42" i="10"/>
  <c r="O40" i="10"/>
  <c r="O38" i="10"/>
  <c r="P46" i="10"/>
  <c r="P44" i="10"/>
  <c r="P42" i="10"/>
  <c r="P40" i="10"/>
  <c r="P38" i="10"/>
  <c r="I9" i="4"/>
  <c r="D5" i="7"/>
  <c r="D5" i="8"/>
  <c r="D6" i="7"/>
  <c r="M12" i="7"/>
  <c r="M13" i="7"/>
  <c r="M14" i="7"/>
  <c r="M15" i="7"/>
  <c r="M16" i="7"/>
  <c r="M17" i="7"/>
  <c r="M18" i="7"/>
  <c r="M19" i="7"/>
  <c r="M20" i="7"/>
  <c r="M21" i="7"/>
  <c r="M22" i="7"/>
  <c r="M23" i="7"/>
  <c r="M11" i="7"/>
  <c r="M10" i="7"/>
  <c r="M9" i="7"/>
  <c r="J12" i="7"/>
  <c r="J15" i="7"/>
  <c r="J18" i="7"/>
  <c r="J21" i="7"/>
  <c r="F12" i="7"/>
  <c r="F15" i="7"/>
  <c r="F18" i="7"/>
  <c r="F21" i="7"/>
  <c r="E12" i="7"/>
  <c r="E15" i="7"/>
  <c r="E18" i="7"/>
  <c r="E21" i="7"/>
  <c r="D12" i="7"/>
  <c r="D15" i="7"/>
  <c r="D18" i="7"/>
  <c r="D21" i="7"/>
  <c r="C12" i="7"/>
  <c r="C15" i="7"/>
  <c r="C18" i="7"/>
  <c r="C21" i="7"/>
  <c r="B12" i="7"/>
  <c r="B15" i="7"/>
  <c r="B18" i="7"/>
  <c r="B21"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O9" i="7"/>
  <c r="N9" i="7"/>
  <c r="J9" i="7"/>
  <c r="F9" i="7"/>
  <c r="E9" i="7"/>
  <c r="D9" i="7"/>
  <c r="C9" i="7"/>
  <c r="B9" i="7"/>
  <c r="A5" i="7"/>
  <c r="F12" i="8"/>
  <c r="F15" i="8"/>
  <c r="F18" i="8"/>
  <c r="F21" i="8"/>
  <c r="E12" i="8"/>
  <c r="E15" i="8"/>
  <c r="E18" i="8"/>
  <c r="E21" i="8"/>
  <c r="D12" i="8"/>
  <c r="D15" i="8"/>
  <c r="D18" i="8"/>
  <c r="D21" i="8"/>
  <c r="C12" i="8"/>
  <c r="C15" i="8"/>
  <c r="C18" i="8"/>
  <c r="C21" i="8"/>
  <c r="B12" i="8"/>
  <c r="B15" i="8"/>
  <c r="B18" i="8"/>
  <c r="B21" i="8"/>
  <c r="F9" i="8"/>
  <c r="E9" i="8"/>
  <c r="B9" i="8"/>
  <c r="D9" i="8"/>
  <c r="C9" i="8"/>
  <c r="D6" i="8"/>
  <c r="A6" i="8"/>
  <c r="A5" i="8"/>
  <c r="H9" i="8"/>
  <c r="H9" i="7"/>
  <c r="L24" i="4" l="1"/>
  <c r="L36" i="4"/>
  <c r="P36" i="4" s="1"/>
  <c r="Q36" i="4" s="1"/>
  <c r="G36" i="7" s="1"/>
  <c r="P33" i="4"/>
  <c r="Q33" i="4" s="1"/>
  <c r="G33" i="7" s="1"/>
  <c r="L30" i="4"/>
  <c r="P30" i="4" s="1"/>
  <c r="Q30" i="4" s="1"/>
  <c r="L27" i="4"/>
  <c r="P27" i="4" s="1"/>
  <c r="Q27" i="4" s="1"/>
  <c r="G27" i="7" s="1"/>
  <c r="L21" i="4"/>
  <c r="P21" i="4" s="1"/>
  <c r="Q21" i="4" s="1"/>
  <c r="G21" i="7" s="1"/>
  <c r="L18" i="4"/>
  <c r="P18" i="4" s="1"/>
  <c r="Q18" i="4" s="1"/>
  <c r="L15" i="4"/>
  <c r="P15" i="4" s="1"/>
  <c r="Q15" i="4" s="1"/>
  <c r="L12" i="4"/>
  <c r="P12" i="4" s="1"/>
  <c r="Q12" i="4" s="1"/>
  <c r="G12" i="8" s="1"/>
  <c r="I12" i="8" s="1"/>
  <c r="L9" i="4"/>
  <c r="P24" i="4"/>
  <c r="Q24" i="4" s="1"/>
  <c r="G24" i="7" s="1"/>
  <c r="P9" i="4"/>
  <c r="Q9" i="4" s="1"/>
  <c r="G9" i="8" s="1"/>
  <c r="I9" i="8" s="1"/>
  <c r="G33" i="8"/>
  <c r="I33" i="8" s="1"/>
  <c r="G15" i="8" l="1"/>
  <c r="I15" i="8" s="1"/>
  <c r="G15" i="7"/>
  <c r="G30" i="8"/>
  <c r="I30" i="8" s="1"/>
  <c r="G30" i="7"/>
  <c r="G18" i="7"/>
  <c r="G18" i="8"/>
  <c r="I18" i="8" s="1"/>
  <c r="G9" i="7"/>
  <c r="G36" i="8"/>
  <c r="I36" i="8" s="1"/>
  <c r="G27" i="8"/>
  <c r="I27" i="8" s="1"/>
  <c r="G24" i="8"/>
  <c r="I24" i="8" s="1"/>
  <c r="G21" i="8"/>
  <c r="I21" i="8" s="1"/>
  <c r="G12" i="7"/>
</calcChain>
</file>

<file path=xl/comments1.xml><?xml version="1.0" encoding="utf-8"?>
<comments xmlns="http://schemas.openxmlformats.org/spreadsheetml/2006/main">
  <authors>
    <author>UNIVERSIDAD TECNOLOGICA DE PEREIRA</author>
  </authors>
  <commentList>
    <comment ref="G7" authorId="0" shapeId="0">
      <text>
        <r>
          <rPr>
            <b/>
            <sz val="8"/>
            <color indexed="81"/>
            <rFont val="Tahoma"/>
            <family val="2"/>
          </rPr>
          <t xml:space="preserve">NIVEL 1: </t>
        </r>
        <r>
          <rPr>
            <sz val="8"/>
            <color indexed="81"/>
            <rFont val="Tahoma"/>
            <family val="2"/>
          </rPr>
          <t xml:space="preserve">Riesgos con priorización alta (A) y media (B) </t>
        </r>
        <r>
          <rPr>
            <sz val="8"/>
            <color indexed="81"/>
            <rFont val="Calibri"/>
            <family val="2"/>
            <scheme val="minor"/>
          </rPr>
          <t xml:space="preserve">sin controles, requieren acciones de preventivas  inmediatas.
</t>
        </r>
        <r>
          <rPr>
            <b/>
            <sz val="8"/>
            <color indexed="81"/>
            <rFont val="Calibri"/>
            <family val="2"/>
            <scheme val="minor"/>
          </rPr>
          <t xml:space="preserve">NIVEL 2: </t>
        </r>
        <r>
          <rPr>
            <sz val="8"/>
            <color indexed="81"/>
            <rFont val="Calibri"/>
            <family val="2"/>
            <scheme val="minor"/>
          </rPr>
          <t xml:space="preserve">Riesgos con priorización alta (A) y media (B) con controles no efectivos, requieren acciones de preventivas. 
</t>
        </r>
        <r>
          <rPr>
            <b/>
            <sz val="8"/>
            <color indexed="81"/>
            <rFont val="Calibri"/>
            <family val="2"/>
            <scheme val="minor"/>
          </rPr>
          <t xml:space="preserve">NIVEL 3: </t>
        </r>
        <r>
          <rPr>
            <sz val="8"/>
            <color indexed="81"/>
            <rFont val="Calibri"/>
            <family val="2"/>
            <scheme val="minor"/>
          </rPr>
          <t xml:space="preserve">Riesgos con priorización alta (A) y media (B)  con controles no documentados, requieren acciones de preventivas.
</t>
        </r>
        <r>
          <rPr>
            <b/>
            <sz val="8"/>
            <color indexed="81"/>
            <rFont val="Calibri"/>
            <family val="2"/>
            <scheme val="minor"/>
          </rPr>
          <t xml:space="preserve">NIVEL 4: </t>
        </r>
        <r>
          <rPr>
            <sz val="8"/>
            <color indexed="81"/>
            <rFont val="Calibri"/>
            <family val="2"/>
            <scheme val="minor"/>
          </rPr>
          <t>Riesgos con priorización baja (C) o priorización alta (A) y media (B) que tienen controles efectivos y documentados, requieren seguimiento.</t>
        </r>
      </text>
    </comment>
    <comment ref="H7" authorId="0" shapeId="0">
      <text>
        <r>
          <rPr>
            <sz val="8"/>
            <color indexed="81"/>
            <rFont val="Tahoma"/>
            <family val="2"/>
          </rPr>
          <t>1. Evitar el riesgo, tomar acciones preventivas 
2. Reducir el riesgo, tomar medidas encaminadas a disminuir la probabilidad y el impacto
3. Compartir o transferir el riesgo 
4. Asumir el riesgo</t>
        </r>
      </text>
    </comment>
    <comment ref="R7" authorId="0" shapeId="0">
      <text>
        <r>
          <rPr>
            <b/>
            <sz val="8"/>
            <color indexed="81"/>
            <rFont val="Tahoma"/>
            <family val="2"/>
          </rPr>
          <t xml:space="preserve">Establezca la situación:
</t>
        </r>
        <r>
          <rPr>
            <b/>
            <sz val="8"/>
            <color indexed="81"/>
            <rFont val="Tahoma"/>
            <family val="2"/>
          </rPr>
          <t xml:space="preserve">1. Riesgo controlado: </t>
        </r>
        <r>
          <rPr>
            <sz val="8"/>
            <color indexed="81"/>
            <rFont val="Tahoma"/>
            <family val="2"/>
          </rPr>
          <t xml:space="preserve"> el riesgo ha sido controlado con la acción implementada. Puede ser suprimido del plan de manejo de riesgos.
</t>
        </r>
        <r>
          <rPr>
            <b/>
            <sz val="8"/>
            <color indexed="81"/>
            <rFont val="Tahoma"/>
            <family val="2"/>
          </rPr>
          <t xml:space="preserve">2. Cambio el riesgo: </t>
        </r>
        <r>
          <rPr>
            <sz val="8"/>
            <color indexed="81"/>
            <rFont val="Tahoma"/>
            <family val="2"/>
          </rPr>
          <t xml:space="preserve">dado  la acción implementada el riesgo requiere ser modificado en su descripción o en su probabilidad o en el impacto.
</t>
        </r>
        <r>
          <rPr>
            <b/>
            <sz val="8"/>
            <color indexed="81"/>
            <rFont val="Tahoma"/>
            <family val="2"/>
          </rPr>
          <t xml:space="preserve">3. Nueva Acción:  </t>
        </r>
        <r>
          <rPr>
            <sz val="8"/>
            <color indexed="81"/>
            <rFont val="Tahoma"/>
            <family val="2"/>
          </rPr>
          <t xml:space="preserve">se debe implementar una nueva acción preventiva, la actual no es suficiente. (evalue el riesgo en  las fases 2. Análisis y 3. Valoración de riesgo)
</t>
        </r>
        <r>
          <rPr>
            <b/>
            <sz val="8"/>
            <color indexed="81"/>
            <rFont val="Tahoma"/>
            <family val="2"/>
          </rPr>
          <t xml:space="preserve">4. Continua la acción anterior: </t>
        </r>
        <r>
          <rPr>
            <sz val="8"/>
            <color indexed="81"/>
            <rFont val="Tahoma"/>
            <family val="2"/>
          </rPr>
          <t xml:space="preserve"> no se ha finalizado la acción o se requiere ampliar el plazo de la acción.
</t>
        </r>
      </text>
    </comment>
    <comment ref="P8" authorId="0" shapeId="0">
      <text>
        <r>
          <rPr>
            <sz val="8"/>
            <color indexed="81"/>
            <rFont val="Tahoma"/>
            <family val="2"/>
          </rPr>
          <t xml:space="preserve">Relacione las principales dificultades en la aplicación del control.
</t>
        </r>
      </text>
    </comment>
  </commentList>
</comments>
</file>

<file path=xl/sharedStrings.xml><?xml version="1.0" encoding="utf-8"?>
<sst xmlns="http://schemas.openxmlformats.org/spreadsheetml/2006/main" count="730" uniqueCount="399">
  <si>
    <t>DESCRIPCIÓN</t>
  </si>
  <si>
    <t>POSIBLES CONSECUENCIAS</t>
  </si>
  <si>
    <t>TRATAMIENTO</t>
  </si>
  <si>
    <t>RESPONSABLE (S) EN EL PROCESO</t>
  </si>
  <si>
    <t>RIESGO</t>
  </si>
  <si>
    <t xml:space="preserve">PROBABILIDAD </t>
  </si>
  <si>
    <t xml:space="preserve">IMPACTO </t>
  </si>
  <si>
    <t>Estado</t>
  </si>
  <si>
    <t>FECHA DE ACTUALIZACIÓN</t>
  </si>
  <si>
    <t xml:space="preserve">Código </t>
  </si>
  <si>
    <t xml:space="preserve">Versión </t>
  </si>
  <si>
    <t xml:space="preserve">Fecha </t>
  </si>
  <si>
    <t>1 de 1</t>
  </si>
  <si>
    <t>FECHA DE SEGUIMIENTO</t>
  </si>
  <si>
    <t>ACCIÓN DURANTE (Contingencia)</t>
  </si>
  <si>
    <t>ACCIÓN DESPUÉS (Recuperación)</t>
  </si>
  <si>
    <t>Periodicidad del control</t>
  </si>
  <si>
    <t>Tipo de control</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</si>
  <si>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</si>
  <si>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</si>
  <si>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</si>
  <si>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</si>
  <si>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</si>
  <si>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</si>
  <si>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</si>
  <si>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</si>
  <si>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</si>
  <si>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</si>
  <si>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</si>
  <si>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FACTORES DE RIESGO EXTERNO</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</si>
  <si>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</si>
  <si>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</si>
  <si>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</si>
  <si>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</si>
  <si>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</si>
  <si>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</si>
  <si>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</si>
  <si>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</si>
  <si>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</si>
  <si>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</si>
  <si>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</si>
  <si>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</si>
  <si>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2. MEDIA</t>
  </si>
  <si>
    <t>Talento Humano</t>
  </si>
  <si>
    <t>Sistemas de Información</t>
  </si>
  <si>
    <t>Recursos Financieros</t>
  </si>
  <si>
    <t>Procedimientos y reglamentación</t>
  </si>
  <si>
    <t>Salud Ocupacional</t>
  </si>
  <si>
    <t>Infraestructura</t>
  </si>
  <si>
    <t>Economicos</t>
  </si>
  <si>
    <t>Socioculturales</t>
  </si>
  <si>
    <t>Orden Público</t>
  </si>
  <si>
    <t>Legales y Normativos</t>
  </si>
  <si>
    <t>Tecnológicos</t>
  </si>
  <si>
    <t>Esta matriz de priorización no tiene en cuenta los controles asociados a la prevención o mitigación del riesgo</t>
  </si>
  <si>
    <t>3. ALTA</t>
  </si>
  <si>
    <t>1. BAJA</t>
  </si>
  <si>
    <t>1. BAJO</t>
  </si>
  <si>
    <t>Evitar
Reducir
Transferir
Compartir</t>
  </si>
  <si>
    <t>Reducir
Transferir
Compartir</t>
  </si>
  <si>
    <t>Asumir</t>
  </si>
  <si>
    <t>Valoración
del Riesgo</t>
  </si>
  <si>
    <t>OPCIÓN DE TRATAMIENTO</t>
  </si>
  <si>
    <t>ACCIONES A TOMAR</t>
  </si>
  <si>
    <t>Matriz de Priorización inicial</t>
  </si>
  <si>
    <t>El riesgo se mide de acuerdo al impacto y la probabilidad para ubicarlo en la matriz de priorización inicial</t>
  </si>
  <si>
    <t>NIVEL
EXPOSICIÓN 
RIESGO</t>
  </si>
  <si>
    <t xml:space="preserve">PRIORIDAD
INICIAL </t>
  </si>
  <si>
    <t>MAPA DE RIESGOS</t>
  </si>
  <si>
    <t>OBJETIVO DEL PROCESO (Usuario Metodología):</t>
  </si>
  <si>
    <t xml:space="preserve">JEFE: </t>
  </si>
  <si>
    <t>FECHA ACTUALIZACIÓN</t>
  </si>
  <si>
    <t>No</t>
  </si>
  <si>
    <t>No.</t>
  </si>
  <si>
    <t>CAUSA</t>
  </si>
  <si>
    <t>CONTROLES</t>
  </si>
  <si>
    <t xml:space="preserve">Responsable del Seguimiento: </t>
  </si>
  <si>
    <t>INDICADOR DEL RIESGO</t>
  </si>
  <si>
    <t>Periodicidad</t>
  </si>
  <si>
    <t>SEGUIMIENTO AL MAPA DE RIESGOS</t>
  </si>
  <si>
    <t>Seguimiento al Mapa de riesgos</t>
  </si>
  <si>
    <t>Nombre</t>
  </si>
  <si>
    <t>Medición</t>
  </si>
  <si>
    <t>Análisis</t>
  </si>
  <si>
    <t>SGC-FOR-011-01</t>
  </si>
  <si>
    <t xml:space="preserve">Página </t>
  </si>
  <si>
    <t>Código</t>
  </si>
  <si>
    <t>SGC-FOR-011-02</t>
  </si>
  <si>
    <t>SGC-FOR-011-03</t>
  </si>
  <si>
    <t>Versión</t>
  </si>
  <si>
    <t>Fecha:</t>
  </si>
  <si>
    <t>Código:</t>
  </si>
  <si>
    <t>SGC-INT-011-01</t>
  </si>
  <si>
    <t xml:space="preserve">INSTRUCTIVO METODOLOGÍA ADMINISTRACIÓN DE RIESGOS </t>
  </si>
  <si>
    <t>SISTEMA DE GESTIÓN DE CALIDAD</t>
  </si>
  <si>
    <t>Comunicación</t>
  </si>
  <si>
    <t>TIPO</t>
  </si>
  <si>
    <t>No existen</t>
  </si>
  <si>
    <t>VULNERABILIDAD</t>
  </si>
  <si>
    <t>ACCIÓN</t>
  </si>
  <si>
    <t>CLASE</t>
  </si>
  <si>
    <t>VALORACIÓN</t>
  </si>
  <si>
    <t>Aplicados, No efectivos</t>
  </si>
  <si>
    <t>Documentados, Aplicados y Efectivos</t>
  </si>
  <si>
    <t>No aplicados</t>
  </si>
  <si>
    <t>MATRIZ DE VULNERABILIDAD</t>
  </si>
  <si>
    <t>PRIORIZACIÓN INICIAL</t>
  </si>
  <si>
    <t>VALORACIÓN DEL CONTROL</t>
  </si>
  <si>
    <t>Aplicados, Efectivos y No documentados</t>
  </si>
  <si>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</si>
  <si>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</si>
  <si>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</si>
  <si>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</si>
  <si>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GRAVE
Riesgos con calificación superior o igual a 10</t>
  </si>
  <si>
    <t>IDENTIFICACIÓN DEL RIESGO</t>
  </si>
  <si>
    <t>IDENTIFICACIÓN</t>
  </si>
  <si>
    <t>ANÁLISIS</t>
  </si>
  <si>
    <t>MANEJO</t>
  </si>
  <si>
    <t>PLAN DE MITIGACIÓN</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</si>
  <si>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</si>
  <si>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</si>
  <si>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</si>
  <si>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</si>
  <si>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</si>
  <si>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</si>
  <si>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MODERADO
Riesgos con calificación entre 4 y 9</t>
  </si>
  <si>
    <t>LEVE
Riesgos con calificación inferior o igual a 3</t>
  </si>
  <si>
    <t>CONTROL EXISTENTE
(Máximo 3 controles)</t>
  </si>
  <si>
    <t>Control</t>
  </si>
  <si>
    <t>Dificultades en la aplicación del control</t>
  </si>
  <si>
    <t>1  de 1</t>
  </si>
  <si>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</si>
  <si>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</si>
  <si>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</si>
  <si>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</si>
  <si>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</si>
  <si>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</si>
  <si>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</si>
  <si>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2013-06-27</t>
  </si>
  <si>
    <t>LEVE</t>
  </si>
  <si>
    <t>MODERADO</t>
  </si>
  <si>
    <t>GRAVE</t>
  </si>
  <si>
    <t>ASUMIR</t>
  </si>
  <si>
    <t>REDUCIR</t>
  </si>
  <si>
    <t>EVITAR</t>
  </si>
  <si>
    <t>COMPARTIR</t>
  </si>
  <si>
    <t>TRANSFERIR</t>
  </si>
  <si>
    <t>PLAN DE CONTINGENCIA</t>
  </si>
  <si>
    <r>
      <t xml:space="preserve">PROCESO (Usuario Metodología) </t>
    </r>
    <r>
      <rPr>
        <sz val="13"/>
        <rFont val="Calibri"/>
        <family val="2"/>
        <scheme val="minor"/>
      </rPr>
      <t xml:space="preserve"> </t>
    </r>
  </si>
  <si>
    <r>
      <rPr>
        <sz val="7"/>
        <rFont val="Calibri"/>
        <family val="2"/>
        <scheme val="minor"/>
      </rPr>
      <t xml:space="preserve"> </t>
    </r>
    <r>
      <rPr>
        <sz val="8"/>
        <rFont val="Calibri"/>
        <family val="2"/>
        <scheme val="minor"/>
      </rPr>
      <t>Ambientales</t>
    </r>
  </si>
  <si>
    <r>
      <t>Riesgo</t>
    </r>
    <r>
      <rPr>
        <sz val="8"/>
        <rFont val="Calibri"/>
        <family val="2"/>
        <scheme val="minor"/>
      </rPr>
      <t xml:space="preserve">: Posibilidad de que ocurra un acontecimiento que impacte el alcance de los objetivos y resultados de la Institución </t>
    </r>
  </si>
  <si>
    <r>
      <t xml:space="preserve">Clase: </t>
    </r>
    <r>
      <rPr>
        <sz val="8"/>
        <rFont val="Calibri"/>
        <family val="2"/>
        <scheme val="minor"/>
      </rPr>
      <t>determine qué clase de riesgo es el identificado, de acuerdo a la siguiente clasificación: Estratégico, Imagen, Operacional, Financiero, Contable, Presupuestal, Cumplimiento, Tecnología, Información, Transparencia, Laborales, Ambiental, Derechos Humanos.</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</si>
  <si>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</si>
  <si>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</si>
  <si>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</si>
  <si>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</si>
  <si>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3. ALTA</t>
    </r>
    <r>
      <rPr>
        <sz val="8"/>
        <rFont val="Calibri"/>
        <family val="2"/>
        <scheme val="minor"/>
      </rPr>
      <t>:  Es inevitable que el riesgo se presente</t>
    </r>
  </si>
  <si>
    <r>
      <t>2. MEDIA</t>
    </r>
    <r>
      <rPr>
        <sz val="8"/>
        <rFont val="Calibri"/>
        <family val="2"/>
        <scheme val="minor"/>
      </rPr>
      <t>: Es factible que el riesgo se presente</t>
    </r>
  </si>
  <si>
    <r>
      <t>1. BAJA</t>
    </r>
    <r>
      <rPr>
        <sz val="8"/>
        <rFont val="Calibri"/>
        <family val="2"/>
        <scheme val="minor"/>
      </rPr>
      <t>:  Es muy poco factible que el riesgo se presente</t>
    </r>
  </si>
  <si>
    <r>
      <t xml:space="preserve">IMPACTO: </t>
    </r>
    <r>
      <rPr>
        <sz val="8"/>
        <rFont val="Calibri"/>
        <family val="2"/>
        <scheme val="minor"/>
      </rPr>
      <t>Forma en la cual el riesgo afecta los resultados del proceso.</t>
    </r>
  </si>
  <si>
    <r>
      <t>3. ALTO</t>
    </r>
    <r>
      <rPr>
        <sz val="8"/>
        <rFont val="Calibri"/>
        <family val="2"/>
        <scheme val="minor"/>
      </rPr>
      <t>: Si el riesgo llegara a presentarse, afecta en alto grado al proceso.</t>
    </r>
  </si>
  <si>
    <r>
      <t>2. MEDIO</t>
    </r>
    <r>
      <rPr>
        <sz val="8"/>
        <rFont val="Calibri"/>
        <family val="2"/>
        <scheme val="minor"/>
      </rPr>
      <t>: Si el riesgo llegara a presentarse, afecta en grado medio al proceso tendría .</t>
    </r>
  </si>
  <si>
    <r>
      <t>1. BAJO</t>
    </r>
    <r>
      <rPr>
        <sz val="8"/>
        <rFont val="Calibri"/>
        <family val="2"/>
        <scheme val="minor"/>
      </rPr>
      <t xml:space="preserve">: Si el riesgo llegara a presentarse, afecta en grado bajo al proceso </t>
    </r>
  </si>
  <si>
    <r>
      <t xml:space="preserve">Nota: </t>
    </r>
    <r>
      <rPr>
        <sz val="8"/>
        <rFont val="Calibri"/>
        <family val="2"/>
        <scheme val="minor"/>
      </rPr>
      <t>Cada proceso deberá individualizar la escala de calificación del riesgo basado en información objetiva y/o datos históricos.</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</si>
  <si>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</si>
  <si>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rPr>
        <b/>
        <sz val="8"/>
        <rFont val="Calibri"/>
        <family val="2"/>
        <scheme val="minor"/>
      </rPr>
      <t>Tipos de Control:</t>
    </r>
    <r>
      <rPr>
        <sz val="8"/>
        <rFont val="Calibri"/>
        <family val="2"/>
        <scheme val="minor"/>
      </rPr>
      <t xml:space="preserve">
</t>
    </r>
    <r>
      <rPr>
        <b/>
        <sz val="8"/>
        <rFont val="Calibri"/>
        <family val="2"/>
        <scheme val="minor"/>
      </rPr>
      <t>Dirección:</t>
    </r>
    <r>
      <rPr>
        <sz val="8"/>
        <rFont val="Calibri"/>
        <family val="2"/>
        <scheme val="minor"/>
      </rPr>
      <t xml:space="preserve"> se diseñan para crear guías que permiten el cumplimiento de los resultados.
</t>
    </r>
    <r>
      <rPr>
        <b/>
        <sz val="8"/>
        <rFont val="Calibri"/>
        <family val="2"/>
        <scheme val="minor"/>
      </rPr>
      <t xml:space="preserve">Detectivo: </t>
    </r>
    <r>
      <rPr>
        <sz val="8"/>
        <rFont val="Calibri"/>
        <family val="2"/>
        <scheme val="minor"/>
      </rPr>
      <t xml:space="preserve">se diseñan para identificar si resultados indeseables han ocurrido después de un acontecimiento.
</t>
    </r>
    <r>
      <rPr>
        <b/>
        <sz val="8"/>
        <rFont val="Calibri"/>
        <family val="2"/>
        <scheme val="minor"/>
      </rPr>
      <t>Preventivo:</t>
    </r>
    <r>
      <rPr>
        <sz val="8"/>
        <rFont val="Calibri"/>
        <family val="2"/>
        <scheme val="minor"/>
      </rPr>
      <t xml:space="preserve"> está diseñado para evitar o limitar la posibilidad de materialización de un riesgo.
</t>
    </r>
    <r>
      <rPr>
        <b/>
        <sz val="8"/>
        <rFont val="Calibri"/>
        <family val="2"/>
        <scheme val="minor"/>
      </rPr>
      <t>Correctivos:</t>
    </r>
    <r>
      <rPr>
        <sz val="8"/>
        <rFont val="Calibri"/>
        <family val="2"/>
        <scheme val="minor"/>
      </rPr>
      <t xml:space="preserve"> se diseña para corregir los resultados indeseables que se han observado</t>
    </r>
  </si>
  <si>
    <r>
      <rPr>
        <b/>
        <sz val="8"/>
        <rFont val="Calibri"/>
        <family val="2"/>
        <scheme val="minor"/>
      </rPr>
      <t>Calificación</t>
    </r>
    <r>
      <rPr>
        <sz val="8"/>
        <rFont val="Calibri"/>
        <family val="2"/>
        <scheme val="minor"/>
      </rPr>
      <t xml:space="preserve">
1
2
3
4
5</t>
    </r>
  </si>
  <si>
    <r>
      <rPr>
        <b/>
        <sz val="8"/>
        <rFont val="Calibri"/>
        <family val="2"/>
        <scheme val="minor"/>
      </rPr>
      <t>Situación:</t>
    </r>
    <r>
      <rPr>
        <sz val="8"/>
        <rFont val="Calibri"/>
        <family val="2"/>
        <scheme val="minor"/>
      </rPr>
      <t xml:space="preserve">
Documentados, aplicados y efectivos
Aplicados, efectivos y No documentados
Aplicados y No efectivos
No aplicados
No Existen controles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</si>
  <si>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</si>
  <si>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</si>
  <si>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</si>
  <si>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</si>
  <si>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</si>
  <si>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TABLAS PARA EL ANÁLISIS DEL IMPACTO Y LA PROBABILIDAD</t>
  </si>
  <si>
    <t>TABLA 1. ANÁLISIS DE IMPACTO</t>
  </si>
  <si>
    <r>
      <t>Tipo de riesgo
(Descriptor)</t>
    </r>
    <r>
      <rPr>
        <sz val="8"/>
        <color theme="1"/>
        <rFont val="Arial"/>
        <family val="2"/>
      </rPr>
      <t xml:space="preserve"> </t>
    </r>
  </si>
  <si>
    <t>Estratégico</t>
  </si>
  <si>
    <t>Imagen</t>
  </si>
  <si>
    <t>Financiero</t>
  </si>
  <si>
    <t>Contable</t>
  </si>
  <si>
    <t>Presupuestal</t>
  </si>
  <si>
    <t>Cumplimiento</t>
  </si>
  <si>
    <t>Tecnología</t>
  </si>
  <si>
    <t>Información</t>
  </si>
  <si>
    <t>Transparencia</t>
  </si>
  <si>
    <t>Laborales</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</si>
  <si>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</si>
  <si>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</si>
  <si>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</si>
  <si>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r>
      <t>Están relacionados con la percepción y la confianza por parte de la comunidad universitaria y ciudadanía. Estos pueden derivarse de acción de terceros que afectan mediante rumores o propaganda negativa la imagen de la Universidad</t>
    </r>
    <r>
      <rPr>
        <sz val="8"/>
        <color rgb="FF000000"/>
        <rFont val="Arial"/>
        <family val="2"/>
      </rPr>
      <t>.</t>
    </r>
  </si>
  <si>
    <t>Comprende los riesgos relacionados tanto con la parte operativa como con la técnica de la Universidad, incluye riesgos provenientes de los procesos y procedimientos internos, estructura de la entidad y administración de bienes.</t>
  </si>
  <si>
    <t>Se relacionan con el manejo de los recursos monetarios de la entidad</t>
  </si>
  <si>
    <t>Se relacionan con la elaboración de los estados financieros para que cumplan con los principios de confiabilidad, relevancia y comprensibilidad. Así como el uso para para la toma de decisiones</t>
  </si>
  <si>
    <t>Se refieren a la capacidad de controlar los recursos por medio del presupuesto asignado</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</si>
  <si>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</si>
  <si>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</si>
  <si>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</si>
  <si>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</si>
  <si>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asocian con la seguridad y salud ocupacional</t>
  </si>
  <si>
    <t>Se asocia con los aspectos que generan impactos ambientales</t>
  </si>
  <si>
    <t>Se relacionan con la vulneración de los DDHH en el ámbito de influencia de la Universidad.</t>
  </si>
  <si>
    <t xml:space="preserve">ALTA </t>
  </si>
  <si>
    <t>Afecta el cumplimiento de la misión y de los fines establecidos en el PDI</t>
  </si>
  <si>
    <t>Afecta la imagen a Nivel Nacional y/o Internacional</t>
  </si>
  <si>
    <t>Afecta la operación de la Institución /Más de 1 día</t>
  </si>
  <si>
    <t>Afecta los recursos de la entidad en más del 5%</t>
  </si>
  <si>
    <t>Estados financieros que no reflejan la situación de la entidad/ Dictamen de abstención por la CGR</t>
  </si>
  <si>
    <t xml:space="preserve">Se presenta déficit presupuestal en la entidad </t>
  </si>
  <si>
    <t>Intervención, sanción penal, fiscal o disciplinaria</t>
  </si>
  <si>
    <t>Afecta la operación de la Institución / Afecta los SI de la institución / Mas de 5 horas</t>
  </si>
  <si>
    <t xml:space="preserve">Afecta la información sensible (Reservada y clasificada)
</t>
  </si>
  <si>
    <t>Afecta recursos, funciones y credibilidad de la entidad / Desconocimiento de la gestión de la Universidad</t>
  </si>
  <si>
    <t>Afecta a toda la comunidad universitaria/</t>
  </si>
  <si>
    <t>Genera impactos ambientales que afectan a la Institución y zona de influencia</t>
  </si>
  <si>
    <t>Afecta los DDHH de más de 5 miembros de la comunidad universitaria/ se viola un derecho fundamental</t>
  </si>
  <si>
    <t>Se presenta un accidente con lesiones graves o muerte</t>
  </si>
  <si>
    <t>Afecta el cumplimiento de los  objetivos institucionales</t>
  </si>
  <si>
    <t>Afecta la imagen a Nivel Regional o local</t>
  </si>
  <si>
    <t>Afecta la operación de un proceso / Medio día</t>
  </si>
  <si>
    <t>Afecta los recursos de la entidad en más del 2%</t>
  </si>
  <si>
    <t xml:space="preserve">Estados financieros con observaciones que no afectan la situación de la entidad
/ Dictamen con salvedades por la CGR
</t>
  </si>
  <si>
    <t>No se puedan atender los compromisos presupuestales</t>
  </si>
  <si>
    <t>Procesos fiscales o disciplinarios / Procesos judiciales</t>
  </si>
  <si>
    <t>Afecta la operación de un proceso /  Afecta los SI de un proceso / Meno de 3 horas</t>
  </si>
  <si>
    <t>Afecta la información Institucional (Clasificada o pública)</t>
  </si>
  <si>
    <t xml:space="preserve">N/A </t>
  </si>
  <si>
    <t>Afecta a todos los funcionarios de la institución/ Se presenta accidente sin lesiones graves</t>
  </si>
  <si>
    <t>Genera impactos ambientales que afectan a la Institución</t>
  </si>
  <si>
    <t>Afecta los DDHH a menos de 5 miembros de la comunidad universitaria/ se viola un derecho colectivo</t>
  </si>
  <si>
    <t>BAJA</t>
  </si>
  <si>
    <t>Afecta el cumplimiento de los  componentes y/o proyectos del PDI</t>
  </si>
  <si>
    <t>Afecta la imagen a Nivel institucional</t>
  </si>
  <si>
    <t>Afecta un trámite o servicio</t>
  </si>
  <si>
    <t>Afecta los recursos de la entidad en menos 2%</t>
  </si>
  <si>
    <t>Estados financieros con errores sin ninguna incidencia / Dictamen sin salvedades por la CGR, pero con hallazgos contables</t>
  </si>
  <si>
    <t>Se atienden los compromisos presupuestales pero con restricciones</t>
  </si>
  <si>
    <t>Demanda, quejas o denuncia / Hallazgos sin incidencia por parte de la CGR</t>
  </si>
  <si>
    <t>Afecta la información del Proceso (Pública)</t>
  </si>
  <si>
    <t>N/A</t>
  </si>
  <si>
    <t>Afecta a los funcionarios de un proceso/se presenta un incidente que no implica lesiones</t>
  </si>
  <si>
    <t>Genera impactos ambientales que afectan una zona de la institución</t>
  </si>
  <si>
    <t>No existe afectación a los DDHH, pero se presenta una situación que podría desencadenar la vulneración</t>
  </si>
  <si>
    <t>TABLA 2. ANÁLISIS DE PROBABILIDAD</t>
  </si>
  <si>
    <t>Tipo de 
riesgo</t>
  </si>
  <si>
    <t>Probabilidad</t>
  </si>
  <si>
    <t>Nivel</t>
  </si>
  <si>
    <t>Afecta a 5 o más objetivos del PDI</t>
  </si>
  <si>
    <t xml:space="preserve"> 5 o más veces en la vigencia</t>
  </si>
  <si>
    <t>3 veces al semestre</t>
  </si>
  <si>
    <t>Mas de 5 veces en el  semestre</t>
  </si>
  <si>
    <t>Más de 3 veces en la vigencia</t>
  </si>
  <si>
    <t>Mas de 5 veces en la vigencia</t>
  </si>
  <si>
    <t>Afecta de 2 a 4 objetivos del PDI</t>
  </si>
  <si>
    <t>3 a 4 veces en la vigencia</t>
  </si>
  <si>
    <t>2 veces al semestre</t>
  </si>
  <si>
    <t>3 y 4 veces en el  semestre</t>
  </si>
  <si>
    <t>2 veces en la vigencia</t>
  </si>
  <si>
    <t>2 a 4 veces en la vigencia</t>
  </si>
  <si>
    <t>Afecta a 1 objetivo del PDI</t>
  </si>
  <si>
    <t>Menos de 3 veces en la vigencia</t>
  </si>
  <si>
    <t>1 vez al semestre</t>
  </si>
  <si>
    <t>menos de 2 veces en el  semestre</t>
  </si>
  <si>
    <t>1 vez en la vigencia</t>
  </si>
  <si>
    <t>Menos de 2 veces enla vigencia</t>
  </si>
  <si>
    <t xml:space="preserve">       Impacto </t>
  </si>
  <si>
    <t>ALTO</t>
  </si>
  <si>
    <t>MEDIO</t>
  </si>
  <si>
    <t>BAJO</t>
  </si>
  <si>
    <t xml:space="preserve"> Imagen</t>
  </si>
  <si>
    <t>Financieto</t>
  </si>
  <si>
    <t>PROCESOS INVOLUCRADOS EN EL MANEJO</t>
  </si>
  <si>
    <t>Desfinanciación del presupuesto de gastos de cada vigencia de la Universidad por su estructura de Financiación Ley 30 y por la expedición de normas de entes internos y externos</t>
  </si>
  <si>
    <t>El Gobierno, Congreso, Consejos Superior y académico, expiden normas que afectan directamente al presupuesto de gastos de la Universidad</t>
  </si>
  <si>
    <t xml:space="preserve">Incremento del presupuesto de ingresos (recursos de la nación) de acuerdo al incremento del IPC, sin tener en cuenta los decretos y leyes que afectan los gastos por encima de este incremento. 
                                                                                    Directrices administrativas no soportadas en análisis financieros
</t>
  </si>
  <si>
    <t xml:space="preserve">Reducción del presupuesto de la Universidad </t>
  </si>
  <si>
    <t>Nueva Oferta externa, Nuevas Modalidades y nuevos modelos de financiación de la Educación Superior Privada.</t>
  </si>
  <si>
    <t>Nueva Oferta y Nuevos modelos de financiación de la Educación Superior Privada.</t>
  </si>
  <si>
    <t>1. Crecimiento de la pobreza, Deterioro de la equidad, fragilidad del crecimiento económico, nivel de empleo. Dificultades sociales y económicas. Indicadores Económicos y Sociales Regionales.
2. Conflictos internos en la institución
3. Nueva Oferta y Nuevos modelos de financiación de la Educación Superior Privada.</t>
  </si>
  <si>
    <t xml:space="preserve">
1. Disminución de demanda real a razón de la pérdida de la capacidad adquisitiva.
2. Deserción.
Bajo rendimiento Académico
Pérdida de cobertura
3. Disminución de demanda real a razón de preferencia de otras instituciones.</t>
  </si>
  <si>
    <t>Crecimiento de la pobreza, Deterioro de la equidad, fragilidad del crecimiento económico, nivel de empleo.
Dificultades sociales y económicas. 
Indicadores Económicos Regionales</t>
  </si>
  <si>
    <t xml:space="preserve">
Deserción.
Bajo rendimiento Académico</t>
  </si>
  <si>
    <t>Desaprovechamiento de oportunidades en el contexto de nuevas fuentes de financiación  y posibles alianzas para PDI a nivel Local, Regional, Nacional e Internacional</t>
  </si>
  <si>
    <t>Inadecuado aprovechamiento  de incrementar capacidades para generar mayores impactos mediante alianzas estrategicas con los diferentes grupos de interes y nuevas líneas de financiación.</t>
  </si>
  <si>
    <t>Condiciones favorables en el contexto Nacional y Local (SGR, MEN, MTICs, Min. Ambiente, Min  trabajo, Colciencias, Planes de Desarrollo locales articulados con el PDI UTP,Plan general de competitividad, cooperación internacional, entre otros) que no se monitorean o no se operativizan para su aprovechamiento.</t>
  </si>
  <si>
    <t>Pérdida de posicionamiento frente a otras universidades que aprovechan las condiciones actuales, lo que afectaría el posicionamiento en el SUE y retrasos en el cumplimiento del PDI.
Afectación indicador de Nuevas Líneas de Financiamiento y  de resultados potenciales en la generación y transformación de conocimiento</t>
  </si>
  <si>
    <t>Desaprovechamiento del Panorama favorable para la inversión en CT e I.</t>
  </si>
  <si>
    <t>Inadecuado aprovechamiento de la nueva estrategia en temas de CT e I.</t>
  </si>
  <si>
    <t>Pérdida de posicionamiento frenta a otras universidades que aprovechan las condiciones actuales, lo que afectaria la clasificiación SUE, los recursos asignados y retrazos en el cumplimiento del PDI.
Afectación indicador de Nuevas Líneas de Financiamiento y  de resultados potenciales en la generación y transformación de conocimiento</t>
  </si>
  <si>
    <t xml:space="preserve">No renovación de la Acreditación Institucional </t>
  </si>
  <si>
    <t xml:space="preserve">Retrasos en los procesos de Acreditación Institucional </t>
  </si>
  <si>
    <t>* El CNA se encuentra saturado por la dinámica que las IES han desarrollado en el Sistema de Aseguramiento de la Calidad, lo que ha generado retrasos en los procesos de acreditación.
* Incumplimiento del plan de mejoramiento institucional.</t>
  </si>
  <si>
    <t>*Institución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t>
  </si>
  <si>
    <t>No acreditaciòn  de programas acadèmicos.</t>
  </si>
  <si>
    <t xml:space="preserve">Negaciòn de la acreditaciòn de programas por parte del Consejo Nacional de Acreditaciòn (CNA). </t>
  </si>
  <si>
    <t>* Incumplimiento de las condiciones de alta calidad exigidas por el Consejo Nacional de Acreditaciòn (CNA).
* Incumplimiento del plan de mejoramiento de los proggramas académicos</t>
  </si>
  <si>
    <t>* Pèrdida de oportunidades para estudiantes, docentes y egresados.
*Incumplimiento de las metas del Objetivo Cobertura con calidad en la oferta educativa.
* Desmotivaciòn de la comunidad universitaria.</t>
  </si>
  <si>
    <t>Aumento de la deserciòn</t>
  </si>
  <si>
    <t>Aumento de la poblaciòn estudiantil que deserta de la instituciòn.</t>
  </si>
  <si>
    <t xml:space="preserve">* Bajo nivel de formaciòn de los estudiantes que egresan de la educaciòn media.
* Baja efectividad de la estrategia de intervenciòn.
* Debilidad en la Orientaciòn vocacional y profesional de los estudiantes que ingresan.
* Factores bio psico sociales propios del estudiante.
* Sistema institucional de admisiones
* Situaciones de anormalidad acadèmica.
* Baja percepciòn de la calidad acadèmica de la instituciòn por parte del estudiante.
* Deficiente articulaciòn de Facultades y Programas con los procesos llevados a cabo por el observatorio acadèmico.
</t>
  </si>
  <si>
    <t>* Disminuciòn de la cobertura de la instituciòn
* Disminuciòn de las transferencias por parte del estado (art. 87 Ley 30 y otras)
* Afectaciòn del territorio, el desarrollo social y humano, ambiental y el crecimiento econòmico.</t>
  </si>
  <si>
    <t>Bajas competencias de los egresados de la educación media que ingresan a la Universidad Tecnológica de Pereira.</t>
  </si>
  <si>
    <t>Los estudiantes que ingresan a la educación superior tienen bajas competencias en bilinguismo, lectoescritura y matemáticas, lo cual dificulta su adaptación y desempeño en la vida universitaria, además de una desarticulación entre los énfasis de PEI de los colegios y la educación técnica, tecnológica y universitaria; con la pertinencia de la vocación del desarrollo regional.</t>
  </si>
  <si>
    <t>Falta de de una Política Pública de educación integral a nivel Nacional y Local.
Falta incorporar los procesos de articulación en la Reforma Curricular acorde con las apuestas regionales, y la pertinencia de articulación con la educación media.
Deficiencia del Sistema Educativo en el nivel básico y media en Colombia.</t>
  </si>
  <si>
    <t>Mayor deserción
Repitencia
Afecta la tasa de graduados por cohorte
Duración de estudios de la población estudiantil
Sobrecostos
Pérdida de oportunidades de alianzas estratégicas</t>
  </si>
  <si>
    <t>Desarticulación con los niveles escolares anteriores</t>
  </si>
  <si>
    <t>La universidad debe asumir los costos por las deficiencias con que llegan los nuevos estudiantes por no intervenir a tiempo en los niveles escolares anteriores, no hay sinérgia para formar desde el preescolar estudiantes con visión de universitarios</t>
  </si>
  <si>
    <t>1. Mayor deserción.</t>
  </si>
  <si>
    <t xml:space="preserve">
Baja capacidad de adaptación de los currículos a los cambios en el entorno
</t>
  </si>
  <si>
    <t>Tiempos de respuesta inadecuados  para la actualización de los contenidos curriculares acorde a tendencias locales, nacionales e internacionales (Económicas, políticas, culturales, ambientales, tecnológicas, sociales etc.)</t>
  </si>
  <si>
    <t xml:space="preserve">Oferta de programas no soportadas en estudios de la demanda del contexto
Falta de vigilancia de las tendencias de desarrollo regionales, nacionales e internacionales
</t>
  </si>
  <si>
    <t>Egresados no laborando en su perfil profesional
Egresados con salarios por debajo del promedio de nivel de formación
Nivel de satisfacción del egresado bajo con el programa académico
Baja demanda e insatisfacción por parte de los empleadores
Desarticulación de los currículos con las apuestas regionales y nacionales en los enfoques al desarrollo</t>
  </si>
  <si>
    <t xml:space="preserve">Nuevas presiones para generar estrategias de cobertura de Educación superior (Formación para le trabajo, técnica y tecnologica)  en las subregiones del Departamento </t>
  </si>
  <si>
    <t xml:space="preserve">Las politicas nacionales y regionales buscan facilitar el acceso a la Educación Superior (Formación para le trabajo, técnica y tecnologica)  masivamente de la población en condición de vulnerabilidad y de la población rural,  adicionalmente los procesos de articulación con la educación media y básica, exigen una oferta flexible a través de ciclos propedéuticos
</t>
  </si>
  <si>
    <t>Nuevo proceso de paz
Procesos de desmovilización
Politicas de regionalziación
Requerimientos por parte de los municipios</t>
  </si>
  <si>
    <t xml:space="preserve">
Incremento de conflictos en  la comunidad universitaria a raiz de los acuerdos que se generen en torno a cobertura y acceso a la Educación Superior
Presión social de la población vulnerable para generación de nueva oferta de educación superior
Desaritculación de la politica de educación enmarcada en la regionalización 
</t>
  </si>
  <si>
    <t>ALTA</t>
  </si>
  <si>
    <t>Documentados Aplicados y Efectivos</t>
  </si>
  <si>
    <t>Aplicados - No efectivos</t>
  </si>
  <si>
    <t>Monitoreo a los planes operativos del proyecto Gestión Financiera incluido en el plan de desarrollo institucional 2013-2019</t>
  </si>
  <si>
    <t>Decisiones sobre la proyección del presupuesto</t>
  </si>
  <si>
    <t>Monitoreo al comportamiento de los indicadores del componente de desarrollo financiero</t>
  </si>
  <si>
    <t>Ampliación de los plazos de inscripción y nuevos llamados</t>
  </si>
  <si>
    <t>Mercadeo institucional de la Oferta Académica</t>
  </si>
  <si>
    <t>Viglancia del Contexto educativo, economico y social
Aplicación de pruebas para identificar perfiles de ingreso y medición de competencias.</t>
  </si>
  <si>
    <t>Ejercicios de Vigilancia del Contexto para la identificación de Nuevas fuentes de Financiación</t>
  </si>
  <si>
    <t>Análsisi de la articulación del PDI con factores y planes del contexto local, regional, nacional e internacional en el grupo de análisis</t>
  </si>
  <si>
    <t xml:space="preserve">Seguimiento al PDI y discusión de temas del contexto y de los informes de vigilancia  en el Comité  Integral  de Gestión </t>
  </si>
  <si>
    <t>Procedimento documentado y registrado en el Sistema de Gestión de Calidad, tanto para  la coordinación del proceso de acreditación institucional como para el seguimiento al plan de mejoramiento.</t>
  </si>
  <si>
    <t>Revisión y seguimiento trimestral del plan de mejoramiento institucional.</t>
  </si>
  <si>
    <t>Seguimiento al Plan de Trabajo del área de Asesoría a la Planeación Académica</t>
  </si>
  <si>
    <t>Procedimiento de Acompañamiento a programas desde la Vicerrectorìa Acadèmica y Oficina de Planeaciòn. Documentado CÒDIGO DEL PROCEDIMIENTO.</t>
  </si>
  <si>
    <t>Existencia del Sistema de Autoevaluaciòn y Mejoramiento Continuo (SIPAME)</t>
  </si>
  <si>
    <t>Revisiòn por parte del Comitè Central de Currìculo y Evaluaciòn.</t>
  </si>
  <si>
    <t>Diseño y monitoreo de estrategias orientadas a la disminuciòn de la deserciòn en la instituciòn. (Llevado a cabo desde el Observatorio Acadèmico)</t>
  </si>
  <si>
    <t>Monitoreo y seguimiento al comportamiento de los indicadores de deserciòn de todos los programas de la Universidad.</t>
  </si>
  <si>
    <t>Incorporación de acciones al plan de mejoramiento de los programas en acreditación</t>
  </si>
  <si>
    <t>Proceso de revisión y modernización curricular</t>
  </si>
  <si>
    <t>Ejercicios de Vigilancia del Contexto para la identificación de  oportunidades de ampliacion de cobertura</t>
  </si>
  <si>
    <t>Aplicados efectivos y No Documentados</t>
  </si>
  <si>
    <t>Anual</t>
  </si>
  <si>
    <t>Mensual</t>
  </si>
  <si>
    <t>Bimestral</t>
  </si>
  <si>
    <t>Detectivo</t>
  </si>
  <si>
    <t>Correctivo</t>
  </si>
  <si>
    <t>Semestral</t>
  </si>
  <si>
    <t>Preventivo</t>
  </si>
  <si>
    <t>Trimestral</t>
  </si>
  <si>
    <t>Otra</t>
  </si>
  <si>
    <t>Direccion</t>
  </si>
  <si>
    <t>Consecución de recursos nuevos a través de la Comisión SUE</t>
  </si>
  <si>
    <t>Consecución de recursos nuevos a la base de inversión</t>
  </si>
  <si>
    <t>% de cubrimiento del presupuesto con recursos de la nación para gasto de funcionamiento</t>
  </si>
  <si>
    <t>Generación de un listado de admitidos cuya inscripción se verifica permanentemente, con el fin de liberar cupos que se asignan en nuevos llamados a estudiantes que quedaron en lista de espera.</t>
  </si>
  <si>
    <t>El Centro de Registro y Control Académico realiza visitas permanentes a Instituciones de Educacion Media. Además, se realiza anualmente un encuentro de estudiantes de grados 10 y 11</t>
  </si>
  <si>
    <t>Desde el Objetivo Cobertura con Calidad, en su componente Educabilidad, se tiene definido el Plan Operativo "Investigación para identificar las necesidades más relevantes de la región"</t>
  </si>
  <si>
    <t xml:space="preserve">Revisiòn y modernizaciòn curricular
Investigación con las necesidades más relevantes de la región
Cumplimiento de las actividades del plan operativo: Retención Estudiantil
Lineamientos institucionales para la integración de la educación
Número de Inscritos por Semestre
</t>
  </si>
  <si>
    <t>Informes de vigilancia del contexto para la toma de decisiones.</t>
  </si>
  <si>
    <t>Analisis de los planes de desarrollo Nacional y dela rea metropolitana. Informes del contexto.</t>
  </si>
  <si>
    <t>Informes llevados a comité de estrategias relacionados con el contexto</t>
  </si>
  <si>
    <t xml:space="preserve">Nivel de financiación del PDI
Implementación y Consolidación del sistema de vigilancia y monitoreo del entorno
Estudio para identificar las necesidades mas relevantes de la región
Investigación para identificar los límites institucionales de cobertura con calidad
Movilización social o Sociedad en Movimiento
</t>
  </si>
  <si>
    <t>Procedimiento documentado en el sistema de gestión de calidad</t>
  </si>
  <si>
    <t>informes de seguimiento en el área de Asesoría a la Planeación Académica</t>
  </si>
  <si>
    <t>informes de seguimiento al plan de trabajo del área</t>
  </si>
  <si>
    <t>Universidad Acreditada Institucionalmente
Porcentaje de avance en el Plan de mejoramiento institucional</t>
  </si>
  <si>
    <t>Articulaciòn de planes de mejoramiento de los programas con el plan de mejoramiento institucional</t>
  </si>
  <si>
    <t>ejecucion del plan operativo sistema de autoevaluacion y mejoramiento continuo (SIPAME)</t>
  </si>
  <si>
    <t xml:space="preserve">Seguimiento y trazabilidad al sistema de alertas a la resolucion de vencimiento de acreditacion y registro calificado. </t>
  </si>
  <si>
    <t>Nº de programas a los que se les ha negado la acreditaciòn en un año.  Programas acreditados de alta calidad y porcentaje de avance en las etapads del plan operativo (SIPAME)</t>
  </si>
  <si>
    <t>Consolidaciòn, presentaciòn y  divulgaciòn institucional de informes de seguimiento a poblaciòn en riesgo de deserciòn acadèmica.</t>
  </si>
  <si>
    <t>Formulaciòn, ejecuciòn y ajuste permanente de estrategias de intervenciòn a la poblaciòn en riesgo.</t>
  </si>
  <si>
    <t>Deserciòn intersemestral.</t>
  </si>
  <si>
    <t>Desde el Objetivo Cobertura con Calidad, en su componente Enseñabilidad, se tienen definidos los planes operativos "Sistema de Autoevaluación y mejoramiento continuo",  "Acreditación Institucional" y "Revisión y Modernización Curricular"</t>
  </si>
  <si>
    <t>Investigación con las necesidades más relevantes de la región
Programas en proceso de Reforma Curricular
Porcentaje de graduados con información actualizada acorde con las variables de interés institucional
Porcentaje de avance en las etapas de autoevaluación del plan operativo pregrado Y pregrado
Informes del entorno</t>
  </si>
  <si>
    <t>Se esta realizando un estudio de mercados para determinar las necesidades de formacion en los municipios de Risaralda diferentes al area metropolitana</t>
  </si>
  <si>
    <t>Analisis de los planes de desarrollo Nacional y dela rea metropolitana. Informes del contexto: Empleo de Pereira, POT y Regalias.</t>
  </si>
  <si>
    <t>Informes llevados a comité de estrategias Estudio de mercados, modelo del SUE.</t>
  </si>
  <si>
    <t>Vigilancia e inteligencia competitiva (Itoma de decisiones)</t>
  </si>
  <si>
    <t>Presentar propuesta de aumentar los recursos propios</t>
  </si>
  <si>
    <t>Vicerrector Administrativo</t>
  </si>
  <si>
    <t>Continuar con el tramite ante la Nación para mayores recursos</t>
  </si>
  <si>
    <t xml:space="preserve">Vicerrectoria Administrativa
Rectoría </t>
  </si>
  <si>
    <t>Presentar propuesta para disminuir la inversión</t>
  </si>
  <si>
    <t>Monitoreo del comportamiento de los gastos de inversión</t>
  </si>
  <si>
    <t>PLAN DE CONTINGENCIA PARA EL MAPA DE RIESGOS</t>
  </si>
  <si>
    <t>NA</t>
  </si>
  <si>
    <t>Cobertura de las autoevaluaciones a toda la oferta de programas</t>
  </si>
  <si>
    <t>Vicerrectoría Académica</t>
  </si>
  <si>
    <t>Diseño y puesta en marcha de cursos libres asociados a nuevas tendencias según los programas académicos</t>
  </si>
  <si>
    <t>Vicerrectoría Académica- facultades</t>
  </si>
  <si>
    <t>Vicerrectoría Académica
Planeación Académica
Observatorio de Egresados</t>
  </si>
  <si>
    <t>SI</t>
  </si>
  <si>
    <t>NO</t>
  </si>
  <si>
    <t>Ha ocurrido en los últimos 3 años de manera consecutiva</t>
  </si>
  <si>
    <t>Ha ocurrido en los últimos 2 años manera consecutiva</t>
  </si>
  <si>
    <t>Solo ha ocurrido en el último año</t>
  </si>
  <si>
    <t xml:space="preserve">FRANCISCO ANTONIO URIBE GOMEZ </t>
  </si>
  <si>
    <t>PLAN DE DESARROLLO</t>
  </si>
  <si>
    <t>El Plan de Desarrollo 2009 – 2019 de la Universidad tecnológica de Pereira tiene como foco estratégico aportar hacia el fortalecimiento institucional y a contribuir desde sus capacidades generadas con la generación de impactos en el entorno desde la perspectiva del desarrollo social, económico, competitivo, científico, tecnológico y financiero</t>
  </si>
  <si>
    <t>Incoporar en los planes de mejoramiento de los programas  las alertas generadas desde el observatorio de egrEsados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</si>
</sst>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39" x14ac:knownFonts="1">
    <font>
      <sz val="10"/>
      <name val="Arial"/>
    </font>
    <font>
      <sz val="9"/>
      <name val="Arial"/>
      <family val="2"/>
    </font>
    <font>
      <b/>
      <sz val="8"/>
      <name val="Arial"/>
      <family val="2"/>
    </font>
    <font>
      <sz val="8"/>
      <name val="Arial"/>
      <family val="2"/>
    </font>
    <font>
      <sz val="10"/>
      <name val="Arial"/>
      <family val="2"/>
    </font>
    <font>
      <b/>
      <sz val="10"/>
      <name val="Arial"/>
      <family val="2"/>
    </font>
    <font>
      <b/>
      <sz val="8"/>
      <color indexed="81"/>
      <name val="Tahoma"/>
      <family val="2"/>
    </font>
    <font>
      <sz val="8"/>
      <color indexed="81"/>
      <name val="Tahoma"/>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b/>
      <sz val="6"/>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sz val="8"/>
      <color indexed="81"/>
      <name val="Calibri"/>
      <family val="2"/>
      <scheme val="minor"/>
    </font>
    <font>
      <b/>
      <sz val="8"/>
      <color indexed="81"/>
      <name val="Calibri"/>
      <family val="2"/>
      <scheme val="minor"/>
    </font>
    <font>
      <sz val="13"/>
      <color theme="1"/>
      <name val="Calibri"/>
      <family val="2"/>
      <scheme val="minor"/>
    </font>
    <font>
      <b/>
      <sz val="9"/>
      <name val="Calibri"/>
      <family val="2"/>
      <scheme val="minor"/>
    </font>
    <font>
      <b/>
      <sz val="12"/>
      <name val="Calibri"/>
      <family val="2"/>
      <scheme val="minor"/>
    </font>
    <font>
      <b/>
      <sz val="14"/>
      <name val="Calibri"/>
      <family val="2"/>
      <scheme val="minor"/>
    </font>
    <font>
      <b/>
      <sz val="8"/>
      <color indexed="8"/>
      <name val="Calibri"/>
      <family val="2"/>
      <scheme val="minor"/>
    </font>
    <font>
      <b/>
      <sz val="16"/>
      <color theme="1"/>
      <name val="Calibri"/>
      <family val="2"/>
      <scheme val="minor"/>
    </font>
    <font>
      <b/>
      <sz val="14"/>
      <color theme="1"/>
      <name val="Calibri"/>
      <family val="2"/>
      <scheme val="minor"/>
    </font>
    <font>
      <b/>
      <sz val="8"/>
      <color theme="1"/>
      <name val="Arial"/>
      <family val="2"/>
    </font>
    <font>
      <sz val="8"/>
      <color theme="1"/>
      <name val="Arial"/>
      <family val="2"/>
    </font>
    <font>
      <sz val="8"/>
      <color rgb="FF000000"/>
      <name val="Arial"/>
      <family val="2"/>
    </font>
    <font>
      <b/>
      <sz val="11"/>
      <color theme="1"/>
      <name val="Arial"/>
      <family val="2"/>
    </font>
    <font>
      <b/>
      <sz val="8"/>
      <color theme="1"/>
      <name val="Calibri"/>
      <family val="2"/>
      <scheme val="minor"/>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5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4"/>
        <bgColor indexed="64"/>
      </patternFill>
    </fill>
  </fills>
  <borders count="62">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top/>
      <bottom style="thin">
        <color auto="1"/>
      </bottom>
      <diagonal/>
    </border>
    <border>
      <left style="thin">
        <color auto="1"/>
      </left>
      <right style="thin">
        <color auto="1"/>
      </right>
      <top style="thin">
        <color auto="1"/>
      </top>
      <bottom/>
      <diagonal/>
    </border>
    <border>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diagonal/>
    </border>
    <border>
      <left/>
      <right style="thin">
        <color auto="1"/>
      </right>
      <top/>
      <bottom style="thin">
        <color auto="1"/>
      </bottom>
      <diagonal/>
    </border>
    <border>
      <left/>
      <right style="medium">
        <color auto="1"/>
      </right>
      <top style="medium">
        <color auto="1"/>
      </top>
      <bottom/>
      <diagonal/>
    </border>
    <border>
      <left/>
      <right style="medium">
        <color auto="1"/>
      </right>
      <top/>
      <bottom/>
      <diagonal/>
    </border>
    <border>
      <left style="thin">
        <color auto="1"/>
      </left>
      <right/>
      <top/>
      <bottom/>
      <diagonal/>
    </border>
    <border>
      <left/>
      <right/>
      <top/>
      <bottom style="thin">
        <color auto="1"/>
      </bottom>
      <diagonal/>
    </border>
    <border>
      <left style="medium">
        <color auto="1"/>
      </left>
      <right/>
      <top/>
      <bottom style="thin">
        <color auto="1"/>
      </bottom>
      <diagonal/>
    </border>
    <border>
      <left/>
      <right style="thin">
        <color auto="1"/>
      </right>
      <top/>
      <bottom/>
      <diagonal/>
    </border>
    <border>
      <left/>
      <right style="thin">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right/>
      <top style="thin">
        <color auto="1"/>
      </top>
      <bottom style="thin">
        <color auto="1"/>
      </bottom>
      <diagonal/>
    </border>
    <border>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bottom style="medium">
        <color indexed="64"/>
      </bottom>
      <diagonal/>
    </border>
    <border>
      <left style="thin">
        <color auto="1"/>
      </left>
      <right style="medium">
        <color auto="1"/>
      </right>
      <top/>
      <bottom style="medium">
        <color indexed="64"/>
      </bottom>
      <diagonal/>
    </border>
  </borders>
  <cellStyleXfs count="3">
    <xf numFmtId="0" fontId="0" fillId="0" borderId="0"/>
    <xf numFmtId="9" fontId="8" fillId="0" borderId="0" applyFont="0" applyFill="0" applyBorder="0" applyAlignment="0" applyProtection="0"/>
    <xf numFmtId="0" fontId="4" fillId="0" borderId="0"/>
  </cellStyleXfs>
  <cellXfs count="456">
    <xf numFmtId="0" fontId="0" fillId="0" borderId="0" xfId="0"/>
    <xf numFmtId="0" fontId="1"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4" fillId="2" borderId="0" xfId="0" applyFont="1" applyFill="1" applyAlignment="1">
      <alignment horizontal="center" vertical="center" wrapText="1"/>
    </xf>
    <xf numFmtId="0" fontId="1" fillId="2" borderId="0" xfId="0" applyFont="1" applyFill="1" applyBorder="1" applyAlignment="1" applyProtection="1">
      <alignment horizontal="center" vertical="center" wrapText="1"/>
    </xf>
    <xf numFmtId="0" fontId="5" fillId="0" borderId="0" xfId="0" applyFont="1"/>
    <xf numFmtId="0" fontId="0" fillId="0" borderId="0" xfId="0" applyBorder="1"/>
    <xf numFmtId="0" fontId="10" fillId="0" borderId="0" xfId="0" applyFont="1" applyBorder="1" applyAlignment="1">
      <alignment vertical="top"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ill="1" applyBorder="1"/>
    <xf numFmtId="0" fontId="10" fillId="0" borderId="0" xfId="0" applyFont="1" applyFill="1" applyBorder="1" applyAlignment="1">
      <alignment vertical="top" wrapText="1"/>
    </xf>
    <xf numFmtId="0" fontId="13" fillId="0" borderId="0" xfId="0" applyFont="1" applyFill="1" applyBorder="1" applyAlignment="1">
      <alignment horizontal="center" vertical="center" textRotation="90" wrapText="1"/>
    </xf>
    <xf numFmtId="0" fontId="13" fillId="0" borderId="0" xfId="0" applyFont="1" applyFill="1" applyBorder="1" applyAlignment="1">
      <alignment horizontal="center" vertical="center" wrapText="1"/>
    </xf>
    <xf numFmtId="0" fontId="0" fillId="0" borderId="0" xfId="0" applyAlignment="1">
      <alignment horizontal="center"/>
    </xf>
    <xf numFmtId="0" fontId="4" fillId="0" borderId="0" xfId="0" applyFont="1" applyFill="1" applyAlignment="1">
      <alignment horizontal="center" vertical="center" wrapText="1"/>
    </xf>
    <xf numFmtId="0" fontId="1" fillId="2" borderId="17"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4" fillId="2" borderId="0" xfId="0" applyFont="1" applyFill="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4" fillId="0" borderId="0" xfId="0" applyFont="1"/>
    <xf numFmtId="0" fontId="17" fillId="2" borderId="2" xfId="0" applyFont="1" applyFill="1" applyBorder="1" applyAlignment="1" applyProtection="1">
      <alignment horizontal="center" vertical="center"/>
    </xf>
    <xf numFmtId="164" fontId="16" fillId="3" borderId="2" xfId="0" applyNumberFormat="1" applyFont="1" applyFill="1" applyBorder="1" applyAlignment="1" applyProtection="1">
      <alignment horizontal="center" vertical="center" wrapText="1"/>
      <protection locked="0"/>
    </xf>
    <xf numFmtId="0" fontId="23" fillId="0" borderId="2" xfId="0" applyFont="1" applyBorder="1" applyAlignment="1" applyProtection="1">
      <alignment horizontal="right" vertical="center" wrapText="1"/>
    </xf>
    <xf numFmtId="0" fontId="24" fillId="0" borderId="2" xfId="0" applyFont="1" applyBorder="1" applyAlignment="1" applyProtection="1">
      <alignment horizontal="center" vertical="center" wrapText="1"/>
    </xf>
    <xf numFmtId="14" fontId="24" fillId="0" borderId="2" xfId="0" quotePrefix="1" applyNumberFormat="1" applyFont="1" applyBorder="1" applyAlignment="1" applyProtection="1">
      <alignment horizontal="center" vertical="center" wrapText="1"/>
    </xf>
    <xf numFmtId="0" fontId="17" fillId="2" borderId="22" xfId="0" applyFont="1" applyFill="1" applyBorder="1" applyAlignment="1" applyProtection="1">
      <alignment horizontal="left" vertical="center" wrapText="1"/>
    </xf>
    <xf numFmtId="0" fontId="16" fillId="2" borderId="2" xfId="0" applyFont="1" applyFill="1" applyBorder="1" applyAlignment="1" applyProtection="1">
      <alignment horizontal="center" vertical="center" wrapText="1"/>
      <protection locked="0"/>
    </xf>
    <xf numFmtId="0" fontId="16" fillId="2" borderId="0" xfId="0" applyFont="1" applyFill="1" applyAlignment="1">
      <alignment horizontal="center" vertical="center" wrapText="1"/>
    </xf>
    <xf numFmtId="0" fontId="17" fillId="14" borderId="2"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18" fillId="2" borderId="0" xfId="0" applyFont="1" applyFill="1" applyAlignment="1">
      <alignment horizontal="center" vertical="center" wrapText="1"/>
    </xf>
    <xf numFmtId="0" fontId="16" fillId="0" borderId="2"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2" borderId="2" xfId="0" applyFont="1" applyFill="1" applyBorder="1" applyAlignment="1" applyProtection="1">
      <alignment horizontal="center" vertical="top" wrapText="1"/>
    </xf>
    <xf numFmtId="0" fontId="16" fillId="2" borderId="14" xfId="0" applyFont="1" applyFill="1" applyBorder="1" applyAlignment="1" applyProtection="1">
      <alignment horizontal="center" vertical="top" wrapText="1"/>
    </xf>
    <xf numFmtId="0" fontId="16" fillId="3" borderId="2" xfId="0" applyFont="1" applyFill="1" applyBorder="1" applyAlignment="1" applyProtection="1">
      <alignment horizontal="center" vertical="center" wrapText="1"/>
      <protection locked="0"/>
    </xf>
    <xf numFmtId="0" fontId="23" fillId="0" borderId="2" xfId="0" applyFont="1" applyBorder="1" applyAlignment="1" applyProtection="1">
      <alignment horizontal="right" vertical="top" wrapText="1"/>
    </xf>
    <xf numFmtId="0" fontId="24" fillId="0" borderId="2" xfId="0" applyFont="1" applyBorder="1" applyAlignment="1" applyProtection="1">
      <alignment horizontal="center" vertical="top" wrapText="1"/>
    </xf>
    <xf numFmtId="14" fontId="24" fillId="0" borderId="2" xfId="0" quotePrefix="1" applyNumberFormat="1" applyFont="1" applyBorder="1" applyAlignment="1" applyProtection="1">
      <alignment horizontal="center" vertical="top" wrapText="1"/>
    </xf>
    <xf numFmtId="0" fontId="16" fillId="2" borderId="17"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27" xfId="0" applyFont="1" applyFill="1" applyBorder="1" applyAlignment="1" applyProtection="1">
      <alignment horizontal="center" vertical="center" wrapText="1"/>
    </xf>
    <xf numFmtId="0" fontId="17" fillId="14" borderId="1" xfId="0" applyFont="1" applyFill="1" applyBorder="1" applyAlignment="1" applyProtection="1">
      <alignment horizontal="center" vertical="center" wrapText="1"/>
    </xf>
    <xf numFmtId="0" fontId="17" fillId="14" borderId="11" xfId="0" applyFont="1" applyFill="1" applyBorder="1" applyAlignment="1" applyProtection="1">
      <alignment horizontal="center" vertical="center" wrapText="1"/>
    </xf>
    <xf numFmtId="0" fontId="22" fillId="14" borderId="2" xfId="0" applyFont="1" applyFill="1" applyBorder="1" applyAlignment="1" applyProtection="1">
      <alignment horizontal="center" vertical="center" wrapText="1"/>
    </xf>
    <xf numFmtId="0" fontId="23" fillId="14" borderId="11" xfId="0" applyFont="1" applyFill="1" applyBorder="1" applyAlignment="1" applyProtection="1">
      <alignment horizontal="center" vertical="center" wrapText="1"/>
    </xf>
    <xf numFmtId="0" fontId="14" fillId="2" borderId="11" xfId="0" applyFont="1" applyFill="1" applyBorder="1" applyAlignment="1" applyProtection="1">
      <alignment vertical="center" wrapText="1"/>
      <protection locked="0"/>
    </xf>
    <xf numFmtId="0" fontId="14" fillId="2" borderId="2" xfId="0" applyFont="1" applyFill="1" applyBorder="1" applyAlignment="1" applyProtection="1">
      <alignment horizontal="center" vertical="center" wrapText="1"/>
      <protection locked="0"/>
    </xf>
    <xf numFmtId="0" fontId="14" fillId="2" borderId="14" xfId="0" applyFont="1" applyFill="1" applyBorder="1" applyAlignment="1" applyProtection="1">
      <alignment vertical="center" wrapText="1"/>
      <protection locked="0"/>
    </xf>
    <xf numFmtId="0" fontId="14" fillId="2" borderId="14" xfId="0" applyFont="1" applyFill="1" applyBorder="1" applyAlignment="1" applyProtection="1">
      <alignment horizontal="center" vertical="center" wrapText="1"/>
      <protection locked="0"/>
    </xf>
    <xf numFmtId="0" fontId="17" fillId="14" borderId="32" xfId="0" applyFont="1" applyFill="1" applyBorder="1" applyAlignment="1" applyProtection="1">
      <alignment horizontal="center" vertical="center" wrapText="1"/>
    </xf>
    <xf numFmtId="0" fontId="17" fillId="14" borderId="48"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protection locked="0"/>
    </xf>
    <xf numFmtId="0" fontId="18" fillId="2" borderId="22"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right" vertical="top" wrapText="1"/>
    </xf>
    <xf numFmtId="0" fontId="24" fillId="0" borderId="2" xfId="0" applyFont="1" applyFill="1" applyBorder="1" applyAlignment="1" applyProtection="1">
      <alignment horizontal="center" vertical="top" wrapText="1"/>
    </xf>
    <xf numFmtId="14" fontId="24" fillId="0" borderId="2" xfId="0" quotePrefix="1" applyNumberFormat="1" applyFont="1" applyFill="1" applyBorder="1" applyAlignment="1" applyProtection="1">
      <alignment horizontal="center" vertical="top" wrapText="1"/>
    </xf>
    <xf numFmtId="0" fontId="16" fillId="2" borderId="32" xfId="0" applyFont="1" applyFill="1" applyBorder="1" applyAlignment="1" applyProtection="1">
      <alignment vertical="center" wrapText="1"/>
    </xf>
    <xf numFmtId="0" fontId="16" fillId="2" borderId="17" xfId="0" applyFont="1" applyFill="1" applyBorder="1" applyAlignment="1" applyProtection="1">
      <alignment vertical="center" wrapText="1"/>
    </xf>
    <xf numFmtId="0" fontId="16" fillId="2" borderId="27"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0" xfId="0" applyFont="1" applyFill="1" applyBorder="1" applyAlignment="1">
      <alignment horizontal="center" vertical="center" wrapText="1"/>
    </xf>
    <xf numFmtId="0" fontId="22" fillId="2" borderId="2" xfId="0" applyFont="1" applyFill="1" applyBorder="1" applyAlignment="1" applyProtection="1">
      <alignment horizontal="left" vertical="center" wrapText="1"/>
      <protection locked="0"/>
    </xf>
    <xf numFmtId="0" fontId="17" fillId="2" borderId="2" xfId="0" applyFont="1" applyFill="1" applyBorder="1" applyAlignment="1" applyProtection="1">
      <alignment vertical="center"/>
    </xf>
    <xf numFmtId="0" fontId="15" fillId="2" borderId="17" xfId="0" applyFont="1" applyFill="1" applyBorder="1" applyAlignment="1" applyProtection="1">
      <alignment vertical="center"/>
    </xf>
    <xf numFmtId="0" fontId="15" fillId="2" borderId="0" xfId="0" applyFont="1" applyFill="1" applyBorder="1" applyAlignment="1" applyProtection="1">
      <alignment vertical="center"/>
    </xf>
    <xf numFmtId="0" fontId="16" fillId="2" borderId="13" xfId="0" applyFont="1" applyFill="1" applyBorder="1" applyAlignment="1" applyProtection="1">
      <alignment horizontal="center" vertical="center" wrapText="1"/>
      <protection locked="0"/>
    </xf>
    <xf numFmtId="0" fontId="16" fillId="2" borderId="38" xfId="0" applyFont="1" applyFill="1" applyBorder="1" applyAlignment="1" applyProtection="1">
      <alignment horizontal="center" vertical="center" wrapText="1"/>
      <protection locked="0"/>
    </xf>
    <xf numFmtId="0" fontId="18" fillId="0" borderId="27" xfId="0" applyFont="1" applyBorder="1" applyAlignment="1">
      <alignment horizontal="center"/>
    </xf>
    <xf numFmtId="0" fontId="18" fillId="0" borderId="0" xfId="0" applyFont="1" applyBorder="1" applyAlignment="1">
      <alignment horizontal="center"/>
    </xf>
    <xf numFmtId="0" fontId="18" fillId="0" borderId="0" xfId="0" applyFont="1" applyBorder="1"/>
    <xf numFmtId="0" fontId="18" fillId="0" borderId="30" xfId="0" applyFont="1" applyBorder="1"/>
    <xf numFmtId="0" fontId="17" fillId="0" borderId="2" xfId="0" applyFont="1" applyBorder="1"/>
    <xf numFmtId="0" fontId="29" fillId="0" borderId="27" xfId="0" applyFont="1" applyBorder="1" applyAlignment="1">
      <alignment horizontal="center"/>
    </xf>
    <xf numFmtId="0" fontId="29" fillId="0" borderId="0" xfId="0" applyFont="1" applyBorder="1" applyAlignment="1">
      <alignment horizontal="center"/>
    </xf>
    <xf numFmtId="0" fontId="29" fillId="0" borderId="30" xfId="0" applyFont="1" applyBorder="1" applyAlignment="1">
      <alignment horizontal="center"/>
    </xf>
    <xf numFmtId="0" fontId="18" fillId="0" borderId="0" xfId="0" applyFont="1" applyAlignment="1">
      <alignment horizontal="center"/>
    </xf>
    <xf numFmtId="0" fontId="18" fillId="0" borderId="0" xfId="0" applyFont="1"/>
    <xf numFmtId="0" fontId="22" fillId="0" borderId="8" xfId="0" applyFont="1" applyBorder="1" applyAlignment="1">
      <alignment horizontal="center" vertical="center"/>
    </xf>
    <xf numFmtId="0" fontId="22"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0" xfId="0" applyFont="1" applyBorder="1" applyAlignment="1">
      <alignment vertical="top" wrapText="1"/>
    </xf>
    <xf numFmtId="0" fontId="14" fillId="0" borderId="0" xfId="0" applyFont="1" applyBorder="1" applyAlignment="1">
      <alignment vertical="top" wrapText="1"/>
    </xf>
    <xf numFmtId="0" fontId="20" fillId="2" borderId="0" xfId="0" applyFont="1" applyFill="1" applyBorder="1" applyAlignment="1">
      <alignment horizontal="center" wrapText="1"/>
    </xf>
    <xf numFmtId="0" fontId="22" fillId="0" borderId="0" xfId="0" applyFont="1" applyBorder="1" applyAlignment="1">
      <alignment vertical="center" wrapText="1"/>
    </xf>
    <xf numFmtId="0" fontId="14" fillId="0" borderId="0" xfId="0" applyFont="1" applyBorder="1" applyAlignment="1">
      <alignment vertical="center"/>
    </xf>
    <xf numFmtId="0" fontId="17" fillId="2" borderId="11" xfId="0" applyFont="1" applyFill="1" applyBorder="1" applyAlignment="1">
      <alignment horizontal="center" vertical="center" wrapText="1"/>
    </xf>
    <xf numFmtId="0" fontId="14" fillId="0" borderId="0" xfId="0" applyFont="1" applyBorder="1" applyAlignment="1">
      <alignment horizontal="left" vertical="top" wrapText="1"/>
    </xf>
    <xf numFmtId="0" fontId="22" fillId="0" borderId="0" xfId="0" applyFont="1" applyBorder="1" applyAlignment="1">
      <alignment horizontal="center" vertical="center" wrapText="1"/>
    </xf>
    <xf numFmtId="0" fontId="22" fillId="0" borderId="26" xfId="0" applyFont="1" applyBorder="1" applyAlignment="1">
      <alignment horizontal="center" vertical="top" wrapText="1"/>
    </xf>
    <xf numFmtId="0" fontId="14" fillId="2" borderId="11" xfId="0" applyFont="1" applyFill="1" applyBorder="1" applyAlignment="1" applyProtection="1">
      <alignment vertical="center" wrapText="1"/>
      <protection hidden="1"/>
    </xf>
    <xf numFmtId="0" fontId="14" fillId="2" borderId="14" xfId="0" applyFont="1" applyFill="1" applyBorder="1" applyAlignment="1" applyProtection="1">
      <alignment vertical="center" wrapText="1"/>
      <protection hidden="1"/>
    </xf>
    <xf numFmtId="0" fontId="18" fillId="2" borderId="1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vertical="center" wrapText="1"/>
      <protection locked="0"/>
    </xf>
    <xf numFmtId="0" fontId="0" fillId="15" borderId="0" xfId="0" applyFill="1" applyAlignment="1">
      <alignment horizontal="center" vertical="center" wrapText="1"/>
    </xf>
    <xf numFmtId="0" fontId="32" fillId="15" borderId="0" xfId="0" applyFont="1" applyFill="1" applyAlignment="1">
      <alignment horizontal="center" vertical="center" wrapText="1"/>
    </xf>
    <xf numFmtId="0" fontId="34" fillId="15" borderId="37" xfId="0" applyFont="1" applyFill="1" applyBorder="1" applyAlignment="1">
      <alignment horizontal="center" vertical="center" wrapText="1"/>
    </xf>
    <xf numFmtId="0" fontId="3" fillId="15" borderId="26"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37" fillId="12" borderId="37" xfId="0" applyFont="1" applyFill="1" applyBorder="1" applyAlignment="1">
      <alignment horizontal="center" vertical="center" wrapText="1"/>
    </xf>
    <xf numFmtId="0" fontId="35" fillId="15" borderId="5" xfId="0" applyFont="1" applyFill="1" applyBorder="1" applyAlignment="1">
      <alignment horizontal="center" vertical="center" wrapText="1"/>
    </xf>
    <xf numFmtId="0" fontId="35" fillId="15" borderId="0" xfId="0" applyFont="1" applyFill="1" applyBorder="1" applyAlignment="1">
      <alignment vertical="center" wrapText="1"/>
    </xf>
    <xf numFmtId="0" fontId="16" fillId="2" borderId="2" xfId="0" applyFont="1" applyFill="1" applyBorder="1" applyAlignment="1" applyProtection="1">
      <alignment horizontal="center" vertical="center" wrapText="1"/>
      <protection locked="0"/>
    </xf>
    <xf numFmtId="0" fontId="18" fillId="2" borderId="2" xfId="0" applyFont="1" applyFill="1" applyBorder="1" applyAlignment="1" applyProtection="1">
      <alignment horizontal="center" vertical="center" wrapText="1"/>
    </xf>
    <xf numFmtId="0" fontId="16" fillId="2" borderId="22" xfId="0" applyFont="1" applyFill="1" applyBorder="1" applyAlignment="1" applyProtection="1">
      <alignment horizontal="center" vertical="center" wrapText="1"/>
      <protection locked="0"/>
    </xf>
    <xf numFmtId="0" fontId="16" fillId="2" borderId="50" xfId="0" applyFont="1" applyFill="1" applyBorder="1" applyAlignment="1" applyProtection="1">
      <alignment horizontal="center" vertical="center" wrapText="1"/>
      <protection locked="0"/>
    </xf>
    <xf numFmtId="0" fontId="16" fillId="2" borderId="42" xfId="0" applyFont="1" applyFill="1" applyBorder="1" applyAlignment="1" applyProtection="1">
      <alignment horizontal="center" vertical="center" wrapText="1"/>
      <protection locked="0"/>
    </xf>
    <xf numFmtId="0" fontId="2" fillId="2" borderId="0" xfId="0" applyFont="1" applyFill="1" applyAlignment="1">
      <alignment horizontal="center" vertical="center" wrapText="1"/>
    </xf>
    <xf numFmtId="0" fontId="2" fillId="2" borderId="0" xfId="0" applyFont="1" applyFill="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vertical="center" wrapText="1"/>
      <protection locked="0"/>
    </xf>
    <xf numFmtId="0" fontId="14" fillId="2" borderId="2" xfId="0" applyFont="1" applyFill="1" applyBorder="1" applyAlignment="1" applyProtection="1">
      <alignment vertical="center" wrapText="1"/>
      <protection locked="0"/>
    </xf>
    <xf numFmtId="0" fontId="14" fillId="2" borderId="2" xfId="0" applyFont="1" applyFill="1" applyBorder="1" applyAlignment="1" applyProtection="1">
      <alignment vertical="center" wrapText="1"/>
      <protection hidden="1"/>
    </xf>
    <xf numFmtId="0" fontId="16" fillId="2" borderId="10" xfId="0" applyFont="1" applyFill="1" applyBorder="1" applyAlignment="1" applyProtection="1">
      <alignment horizontal="center" vertical="center" wrapText="1"/>
      <protection locked="0"/>
    </xf>
    <xf numFmtId="0" fontId="16" fillId="2" borderId="28"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6" fillId="2" borderId="53"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8" fillId="2" borderId="2" xfId="0" applyFont="1" applyFill="1" applyBorder="1" applyAlignment="1" applyProtection="1">
      <alignment horizontal="center" vertical="center" wrapText="1"/>
    </xf>
    <xf numFmtId="0" fontId="16" fillId="2" borderId="22" xfId="0" applyFont="1" applyFill="1" applyBorder="1" applyAlignment="1" applyProtection="1">
      <alignment horizontal="center" vertical="center" wrapText="1"/>
      <protection locked="0"/>
    </xf>
    <xf numFmtId="0" fontId="16" fillId="2" borderId="50" xfId="0" applyFont="1" applyFill="1" applyBorder="1" applyAlignment="1" applyProtection="1">
      <alignment horizontal="center" vertical="center" wrapText="1"/>
      <protection locked="0"/>
    </xf>
    <xf numFmtId="0" fontId="16" fillId="2" borderId="42" xfId="0" applyFont="1" applyFill="1" applyBorder="1" applyAlignment="1" applyProtection="1">
      <alignment horizontal="center" vertical="center" wrapText="1"/>
      <protection locked="0"/>
    </xf>
    <xf numFmtId="0" fontId="14" fillId="10" borderId="22" xfId="0" applyFont="1" applyFill="1" applyBorder="1" applyAlignment="1" applyProtection="1">
      <alignment horizontal="center" vertical="center" wrapText="1"/>
      <protection locked="0"/>
    </xf>
    <xf numFmtId="0" fontId="14" fillId="10" borderId="42" xfId="0" applyFont="1" applyFill="1" applyBorder="1" applyAlignment="1" applyProtection="1">
      <alignment horizontal="center" vertical="center" wrapText="1"/>
      <protection locked="0"/>
    </xf>
    <xf numFmtId="0" fontId="16" fillId="10" borderId="1" xfId="1" applyNumberFormat="1" applyFont="1" applyFill="1" applyBorder="1" applyAlignment="1" applyProtection="1">
      <alignment horizontal="center" vertical="center" wrapText="1"/>
      <protection locked="0"/>
    </xf>
    <xf numFmtId="0" fontId="16" fillId="10" borderId="1" xfId="0" applyFont="1" applyFill="1" applyBorder="1" applyAlignment="1" applyProtection="1">
      <alignment horizontal="center" vertical="center" wrapText="1"/>
      <protection locked="0"/>
    </xf>
    <xf numFmtId="0" fontId="2" fillId="2" borderId="0" xfId="0" applyFont="1" applyFill="1" applyAlignment="1">
      <alignment horizontal="center" vertical="center" wrapText="1"/>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8" fillId="2" borderId="2" xfId="0" applyFont="1" applyFill="1" applyBorder="1" applyAlignment="1" applyProtection="1">
      <alignment horizontal="center" vertical="center" wrapText="1"/>
    </xf>
    <xf numFmtId="0" fontId="18" fillId="2" borderId="14" xfId="0" applyFont="1" applyFill="1" applyBorder="1" applyAlignment="1" applyProtection="1">
      <alignment horizontal="center" vertical="center" wrapText="1"/>
    </xf>
    <xf numFmtId="0" fontId="16" fillId="2" borderId="22" xfId="0" applyFont="1" applyFill="1" applyBorder="1" applyAlignment="1" applyProtection="1">
      <alignment horizontal="center" vertical="center" wrapText="1"/>
      <protection locked="0"/>
    </xf>
    <xf numFmtId="0" fontId="16" fillId="2" borderId="50" xfId="0" applyFont="1" applyFill="1" applyBorder="1" applyAlignment="1" applyProtection="1">
      <alignment horizontal="center" vertical="center" wrapText="1"/>
      <protection locked="0"/>
    </xf>
    <xf numFmtId="0" fontId="16" fillId="2" borderId="42" xfId="0" applyFont="1" applyFill="1" applyBorder="1" applyAlignment="1" applyProtection="1">
      <alignment horizontal="center" vertical="center" wrapText="1"/>
      <protection locked="0"/>
    </xf>
    <xf numFmtId="0" fontId="16" fillId="2" borderId="43" xfId="0" applyFont="1" applyFill="1" applyBorder="1" applyAlignment="1" applyProtection="1">
      <alignment horizontal="center" vertical="center" wrapText="1"/>
      <protection locked="0"/>
    </xf>
    <xf numFmtId="0" fontId="16" fillId="2" borderId="51" xfId="0" applyFont="1" applyFill="1" applyBorder="1" applyAlignment="1" applyProtection="1">
      <alignment horizontal="center" vertical="center" wrapText="1"/>
      <protection locked="0"/>
    </xf>
    <xf numFmtId="0" fontId="16" fillId="2" borderId="44" xfId="0" applyFont="1" applyFill="1" applyBorder="1" applyAlignment="1" applyProtection="1">
      <alignment horizontal="center" vertical="center" wrapText="1"/>
      <protection locked="0"/>
    </xf>
    <xf numFmtId="0" fontId="14" fillId="10" borderId="22" xfId="0" applyFont="1" applyFill="1" applyBorder="1" applyAlignment="1" applyProtection="1">
      <alignment horizontal="center" vertical="center" wrapText="1"/>
      <protection locked="0"/>
    </xf>
    <xf numFmtId="0" fontId="14" fillId="10" borderId="42" xfId="0" applyFont="1" applyFill="1" applyBorder="1" applyAlignment="1" applyProtection="1">
      <alignment horizontal="center" vertical="center" wrapText="1"/>
      <protection locked="0"/>
    </xf>
    <xf numFmtId="0" fontId="16" fillId="10" borderId="1" xfId="1" applyNumberFormat="1" applyFont="1" applyFill="1" applyBorder="1" applyAlignment="1" applyProtection="1">
      <alignment horizontal="center" vertical="center" wrapText="1"/>
      <protection locked="0"/>
    </xf>
    <xf numFmtId="0" fontId="16" fillId="10" borderId="1" xfId="0" applyFont="1" applyFill="1" applyBorder="1" applyAlignment="1" applyProtection="1">
      <alignment horizontal="center" vertical="center" wrapText="1"/>
      <protection locked="0"/>
    </xf>
    <xf numFmtId="0" fontId="16" fillId="10" borderId="2" xfId="0" applyFont="1" applyFill="1" applyBorder="1" applyAlignment="1" applyProtection="1">
      <alignment horizontal="center" vertical="center" wrapText="1"/>
      <protection locked="0"/>
    </xf>
    <xf numFmtId="0" fontId="16" fillId="10" borderId="2" xfId="1" applyNumberFormat="1" applyFont="1" applyFill="1" applyBorder="1" applyAlignment="1" applyProtection="1">
      <alignment horizontal="center" vertical="center" wrapText="1"/>
      <protection locked="0"/>
    </xf>
    <xf numFmtId="0" fontId="4" fillId="15" borderId="2" xfId="0" applyFont="1" applyFill="1" applyBorder="1" applyAlignment="1" applyProtection="1">
      <alignment horizontal="center" vertical="center" wrapText="1"/>
      <protection locked="0"/>
    </xf>
    <xf numFmtId="0" fontId="4" fillId="2" borderId="0" xfId="0" applyFont="1" applyFill="1" applyAlignment="1" applyProtection="1">
      <alignment horizontal="left" vertical="center" wrapText="1"/>
      <protection locked="0"/>
    </xf>
    <xf numFmtId="0" fontId="4" fillId="2" borderId="2" xfId="0" applyFont="1" applyFill="1" applyBorder="1" applyAlignment="1" applyProtection="1">
      <alignment horizontal="justify" vertical="center" wrapText="1"/>
      <protection locked="0"/>
    </xf>
    <xf numFmtId="0" fontId="4" fillId="2" borderId="2"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6" fillId="10" borderId="18" xfId="1" applyNumberFormat="1" applyFont="1" applyFill="1" applyBorder="1" applyAlignment="1" applyProtection="1">
      <alignment horizontal="center" vertical="center" wrapText="1"/>
      <protection locked="0"/>
    </xf>
    <xf numFmtId="0" fontId="16" fillId="10" borderId="18" xfId="0" applyFont="1" applyFill="1" applyBorder="1" applyAlignment="1" applyProtection="1">
      <alignment horizontal="center" vertical="center" wrapText="1"/>
      <protection locked="0"/>
    </xf>
    <xf numFmtId="0" fontId="14" fillId="10" borderId="43" xfId="0" applyFont="1" applyFill="1" applyBorder="1" applyAlignment="1" applyProtection="1">
      <alignment horizontal="center" vertical="center" wrapText="1"/>
      <protection locked="0"/>
    </xf>
    <xf numFmtId="0" fontId="14" fillId="10" borderId="44"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15"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4" fillId="16" borderId="2" xfId="0" applyFont="1" applyFill="1" applyBorder="1" applyAlignment="1" applyProtection="1">
      <alignment horizontal="center" vertical="center" wrapText="1"/>
      <protection locked="0"/>
    </xf>
    <xf numFmtId="0" fontId="22" fillId="2" borderId="15"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17" fillId="14" borderId="29" xfId="0" applyFont="1" applyFill="1" applyBorder="1" applyAlignment="1" applyProtection="1">
      <alignment horizontal="center" vertical="center" wrapText="1"/>
    </xf>
    <xf numFmtId="0" fontId="17" fillId="14" borderId="39"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protection locked="0"/>
    </xf>
    <xf numFmtId="0" fontId="17" fillId="2" borderId="34" xfId="0" applyFont="1" applyFill="1" applyBorder="1" applyAlignment="1" applyProtection="1">
      <alignment horizontal="center" vertical="center" wrapText="1"/>
      <protection locked="0"/>
    </xf>
    <xf numFmtId="0" fontId="4" fillId="15" borderId="2" xfId="2" applyFont="1" applyFill="1" applyBorder="1" applyAlignment="1" applyProtection="1">
      <alignment horizontal="justify" vertical="center" wrapText="1"/>
      <protection locked="0"/>
    </xf>
    <xf numFmtId="0" fontId="4" fillId="15" borderId="2" xfId="0" applyFont="1" applyFill="1" applyBorder="1" applyAlignment="1" applyProtection="1">
      <alignment horizontal="center" vertical="center" wrapText="1"/>
      <protection locked="0"/>
    </xf>
    <xf numFmtId="0" fontId="4" fillId="15" borderId="2" xfId="0" applyFont="1" applyFill="1" applyBorder="1" applyAlignment="1" applyProtection="1">
      <alignment horizontal="justify" vertical="center" wrapText="1"/>
      <protection locked="0"/>
    </xf>
    <xf numFmtId="0" fontId="17" fillId="2" borderId="2"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protection locked="0"/>
    </xf>
    <xf numFmtId="0" fontId="28" fillId="0" borderId="11" xfId="0" applyFont="1" applyFill="1" applyBorder="1" applyAlignment="1" applyProtection="1">
      <alignment horizontal="center" vertical="center" wrapText="1"/>
    </xf>
    <xf numFmtId="0" fontId="28" fillId="0" borderId="34"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4"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protection hidden="1"/>
    </xf>
    <xf numFmtId="0" fontId="14" fillId="2" borderId="34"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wrapText="1"/>
      <protection hidden="1"/>
    </xf>
    <xf numFmtId="0" fontId="4" fillId="15" borderId="11" xfId="0" applyFont="1" applyFill="1" applyBorder="1" applyAlignment="1" applyProtection="1">
      <alignment horizontal="center" vertical="center" wrapText="1"/>
      <protection locked="0"/>
    </xf>
    <xf numFmtId="0" fontId="4" fillId="15" borderId="1"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28" xfId="0" applyFont="1" applyFill="1" applyBorder="1" applyAlignment="1" applyProtection="1">
      <alignment horizontal="left" vertical="center" wrapText="1"/>
    </xf>
    <xf numFmtId="0" fontId="22" fillId="2" borderId="46" xfId="0" applyFont="1" applyFill="1" applyBorder="1" applyAlignment="1" applyProtection="1">
      <alignment horizontal="center" vertical="center" wrapText="1"/>
      <protection locked="0"/>
    </xf>
    <xf numFmtId="0" fontId="22" fillId="2" borderId="47" xfId="0" applyFont="1" applyFill="1" applyBorder="1" applyAlignment="1" applyProtection="1">
      <alignment horizontal="center" vertical="center" wrapText="1"/>
      <protection locked="0"/>
    </xf>
    <xf numFmtId="0" fontId="4" fillId="15" borderId="34" xfId="0" applyFont="1" applyFill="1" applyBorder="1" applyAlignment="1" applyProtection="1">
      <alignment horizontal="center" vertical="center" wrapText="1"/>
      <protection locked="0"/>
    </xf>
    <xf numFmtId="0" fontId="4" fillId="15" borderId="13" xfId="0" applyFont="1" applyFill="1" applyBorder="1" applyAlignment="1" applyProtection="1">
      <alignment horizontal="center" vertical="center" wrapText="1"/>
      <protection locked="0"/>
    </xf>
    <xf numFmtId="0" fontId="22" fillId="14" borderId="22" xfId="0" applyFont="1" applyFill="1" applyBorder="1" applyAlignment="1" applyProtection="1">
      <alignment horizontal="center" vertical="center" wrapText="1"/>
    </xf>
    <xf numFmtId="0" fontId="22" fillId="14" borderId="50" xfId="0" applyFont="1" applyFill="1" applyBorder="1" applyAlignment="1" applyProtection="1">
      <alignment horizontal="center" vertical="center" wrapText="1"/>
    </xf>
    <xf numFmtId="0" fontId="22" fillId="14" borderId="42"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8" fillId="2" borderId="48" xfId="0" applyFont="1" applyFill="1" applyBorder="1" applyAlignment="1" applyProtection="1">
      <alignment horizontal="center" vertical="center" wrapText="1"/>
      <protection locked="0"/>
    </xf>
    <xf numFmtId="0" fontId="18" fillId="2" borderId="49" xfId="0" applyFont="1" applyFill="1" applyBorder="1" applyAlignment="1" applyProtection="1">
      <alignment horizontal="center" vertical="center" wrapText="1"/>
      <protection locked="0"/>
    </xf>
    <xf numFmtId="14" fontId="22" fillId="2" borderId="22" xfId="0" applyNumberFormat="1" applyFont="1" applyFill="1" applyBorder="1" applyAlignment="1" applyProtection="1">
      <alignment horizontal="center" vertical="center" wrapText="1"/>
      <protection locked="0"/>
    </xf>
    <xf numFmtId="14" fontId="22" fillId="2" borderId="50" xfId="0" applyNumberFormat="1" applyFont="1" applyFill="1" applyBorder="1" applyAlignment="1" applyProtection="1">
      <alignment horizontal="center" vertical="center" wrapText="1"/>
      <protection locked="0"/>
    </xf>
    <xf numFmtId="0" fontId="22" fillId="2" borderId="42" xfId="0" applyFont="1" applyFill="1" applyBorder="1" applyAlignment="1" applyProtection="1">
      <alignment horizontal="center" vertical="center" wrapText="1"/>
      <protection locked="0"/>
    </xf>
    <xf numFmtId="0" fontId="17" fillId="14" borderId="1" xfId="0" applyFont="1" applyFill="1" applyBorder="1" applyAlignment="1" applyProtection="1">
      <alignment horizontal="center" vertical="center" wrapText="1"/>
    </xf>
    <xf numFmtId="0" fontId="17" fillId="14" borderId="2" xfId="0" applyFont="1" applyFill="1" applyBorder="1" applyAlignment="1" applyProtection="1">
      <alignment horizontal="center" vertical="center" wrapText="1"/>
    </xf>
    <xf numFmtId="0" fontId="17" fillId="14" borderId="22" xfId="0" applyFont="1" applyFill="1" applyBorder="1" applyAlignment="1" applyProtection="1">
      <alignment horizontal="center" vertical="center" wrapText="1"/>
    </xf>
    <xf numFmtId="0" fontId="17" fillId="14" borderId="50" xfId="0" applyFont="1" applyFill="1" applyBorder="1" applyAlignment="1" applyProtection="1">
      <alignment horizontal="center" vertical="center" wrapText="1"/>
    </xf>
    <xf numFmtId="0" fontId="17" fillId="14" borderId="42" xfId="0"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xf>
    <xf numFmtId="0" fontId="27" fillId="2" borderId="28" xfId="0" applyFont="1" applyFill="1" applyBorder="1" applyAlignment="1" applyProtection="1">
      <alignment horizontal="center" vertical="center" wrapText="1"/>
      <protection locked="0"/>
    </xf>
    <xf numFmtId="0" fontId="27" fillId="2" borderId="4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justify" vertical="center" wrapText="1"/>
      <protection locked="0"/>
    </xf>
    <xf numFmtId="0" fontId="15" fillId="2" borderId="2" xfId="0" applyFont="1" applyFill="1" applyBorder="1" applyAlignment="1" applyProtection="1">
      <alignment horizontal="left" vertical="center"/>
    </xf>
    <xf numFmtId="0" fontId="16" fillId="2" borderId="18"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4" fillId="15" borderId="14" xfId="0" applyFont="1" applyFill="1" applyBorder="1" applyAlignment="1" applyProtection="1">
      <alignment horizontal="center" vertical="center" wrapText="1"/>
      <protection locked="0"/>
    </xf>
    <xf numFmtId="0" fontId="4" fillId="15" borderId="14" xfId="2" applyFont="1" applyFill="1" applyBorder="1" applyAlignment="1" applyProtection="1">
      <alignment horizontal="justify" vertical="center" wrapText="1"/>
      <protection locked="0"/>
    </xf>
    <xf numFmtId="0" fontId="4" fillId="15" borderId="14" xfId="0" applyFont="1" applyFill="1" applyBorder="1" applyAlignment="1" applyProtection="1">
      <alignment horizontal="justify" vertical="center" wrapText="1"/>
      <protection locked="0"/>
    </xf>
    <xf numFmtId="0" fontId="17" fillId="2" borderId="18" xfId="0"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protection hidden="1"/>
    </xf>
    <xf numFmtId="0" fontId="28" fillId="0" borderId="18"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vertical="center" wrapText="1"/>
      <protection locked="0"/>
    </xf>
    <xf numFmtId="0" fontId="1" fillId="2" borderId="42"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50" xfId="0" applyFont="1" applyFill="1" applyBorder="1" applyAlignment="1" applyProtection="1">
      <alignment horizontal="center" vertical="center" wrapText="1"/>
      <protection locked="0"/>
    </xf>
    <xf numFmtId="0" fontId="16" fillId="2" borderId="42"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xf>
    <xf numFmtId="0" fontId="17" fillId="14" borderId="9" xfId="0" applyFont="1" applyFill="1" applyBorder="1" applyAlignment="1" applyProtection="1">
      <alignment horizontal="center" vertical="center" wrapText="1"/>
    </xf>
    <xf numFmtId="0" fontId="17" fillId="14" borderId="3" xfId="0" applyFont="1" applyFill="1" applyBorder="1" applyAlignment="1" applyProtection="1">
      <alignment horizontal="center" vertical="center" wrapText="1"/>
    </xf>
    <xf numFmtId="0" fontId="17" fillId="14" borderId="23" xfId="0" applyFont="1" applyFill="1" applyBorder="1" applyAlignment="1" applyProtection="1">
      <alignment horizontal="center" vertical="center" wrapText="1"/>
    </xf>
    <xf numFmtId="0" fontId="17" fillId="14" borderId="10" xfId="0" applyFont="1" applyFill="1" applyBorder="1" applyAlignment="1" applyProtection="1">
      <alignment horizontal="center" vertical="center" wrapText="1"/>
    </xf>
    <xf numFmtId="0" fontId="17" fillId="14" borderId="28" xfId="0" applyFont="1" applyFill="1" applyBorder="1" applyAlignment="1" applyProtection="1">
      <alignment horizontal="center" vertical="center" wrapText="1"/>
    </xf>
    <xf numFmtId="0" fontId="17" fillId="14" borderId="24"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protection locked="0"/>
    </xf>
    <xf numFmtId="0" fontId="17" fillId="14" borderId="20" xfId="0" applyFont="1" applyFill="1" applyBorder="1" applyAlignment="1" applyProtection="1">
      <alignment horizontal="center" vertical="center" wrapText="1"/>
    </xf>
    <xf numFmtId="0" fontId="15" fillId="2" borderId="6" xfId="0" applyFont="1" applyFill="1" applyBorder="1" applyAlignment="1" applyProtection="1">
      <alignment horizontal="left" vertical="center" wrapText="1"/>
    </xf>
    <xf numFmtId="0" fontId="17" fillId="14" borderId="45"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8" fillId="2" borderId="22" xfId="0" applyNumberFormat="1" applyFont="1" applyFill="1" applyBorder="1" applyAlignment="1" applyProtection="1">
      <alignment horizontal="center" vertical="center"/>
    </xf>
    <xf numFmtId="0" fontId="18" fillId="2" borderId="50" xfId="0" applyNumberFormat="1" applyFont="1" applyFill="1" applyBorder="1" applyAlignment="1" applyProtection="1">
      <alignment horizontal="center" vertical="center"/>
    </xf>
    <xf numFmtId="0" fontId="18" fillId="2" borderId="42" xfId="0" applyNumberFormat="1" applyFont="1" applyFill="1" applyBorder="1" applyAlignment="1" applyProtection="1">
      <alignment horizontal="center" vertical="center"/>
    </xf>
    <xf numFmtId="0" fontId="17" fillId="14" borderId="19"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26" xfId="0" applyFont="1" applyFill="1" applyBorder="1" applyAlignment="1" applyProtection="1">
      <alignment horizontal="center" vertical="center" wrapText="1"/>
    </xf>
    <xf numFmtId="0" fontId="17" fillId="14" borderId="21" xfId="0" applyFont="1" applyFill="1" applyBorder="1" applyAlignment="1" applyProtection="1">
      <alignment horizontal="center" vertical="center" wrapText="1"/>
    </xf>
    <xf numFmtId="0" fontId="17" fillId="14" borderId="13"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protection locked="0"/>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0" borderId="14"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protection locked="0"/>
    </xf>
    <xf numFmtId="0" fontId="18" fillId="2" borderId="14" xfId="0" applyFont="1" applyFill="1" applyBorder="1" applyAlignment="1">
      <alignment horizontal="center" vertical="center" wrapText="1"/>
    </xf>
    <xf numFmtId="0" fontId="18" fillId="2" borderId="14"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2" fillId="2" borderId="0" xfId="0" applyFont="1" applyFill="1" applyAlignment="1">
      <alignment horizontal="center" vertical="center" wrapText="1"/>
    </xf>
    <xf numFmtId="0" fontId="14" fillId="10" borderId="2" xfId="0" applyFont="1" applyFill="1" applyBorder="1" applyAlignment="1" applyProtection="1">
      <alignment horizontal="center" vertical="center" wrapText="1"/>
      <protection locked="0"/>
    </xf>
    <xf numFmtId="0" fontId="16" fillId="10" borderId="2" xfId="1" applyNumberFormat="1" applyFont="1" applyFill="1" applyBorder="1" applyAlignment="1" applyProtection="1">
      <alignment horizontal="center" vertical="center" wrapText="1"/>
      <protection locked="0"/>
    </xf>
    <xf numFmtId="0" fontId="16" fillId="10" borderId="2" xfId="0" applyFont="1" applyFill="1" applyBorder="1" applyAlignment="1" applyProtection="1">
      <alignment horizontal="center" vertical="center" wrapText="1"/>
      <protection locked="0"/>
    </xf>
    <xf numFmtId="0" fontId="15" fillId="2" borderId="54" xfId="0" applyFont="1" applyFill="1" applyBorder="1" applyAlignment="1" applyProtection="1">
      <alignment horizontal="left" vertical="center" wrapText="1"/>
    </xf>
    <xf numFmtId="0" fontId="15" fillId="2" borderId="51" xfId="0" applyFont="1" applyFill="1" applyBorder="1" applyAlignment="1" applyProtection="1">
      <alignment horizontal="left" vertical="center" wrapText="1"/>
    </xf>
    <xf numFmtId="0" fontId="19" fillId="2" borderId="51" xfId="0" applyFont="1" applyFill="1" applyBorder="1" applyAlignment="1" applyProtection="1">
      <alignment horizontal="center" vertical="center" wrapText="1"/>
    </xf>
    <xf numFmtId="0" fontId="19" fillId="2" borderId="55" xfId="0" applyFont="1" applyFill="1" applyBorder="1" applyAlignment="1" applyProtection="1">
      <alignment horizontal="center" vertical="center" wrapText="1"/>
    </xf>
    <xf numFmtId="0" fontId="18" fillId="14" borderId="2" xfId="0" applyFont="1" applyFill="1" applyBorder="1" applyProtection="1"/>
    <xf numFmtId="0" fontId="17" fillId="2" borderId="2" xfId="0" applyFont="1" applyFill="1" applyBorder="1" applyAlignment="1" applyProtection="1">
      <alignment horizontal="center" vertical="center" wrapText="1"/>
    </xf>
    <xf numFmtId="49" fontId="16" fillId="0" borderId="2" xfId="0" applyNumberFormat="1"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xf>
    <xf numFmtId="0" fontId="16" fillId="2" borderId="50" xfId="0" applyFont="1" applyFill="1" applyBorder="1" applyAlignment="1" applyProtection="1">
      <alignment horizontal="center" vertical="center" wrapText="1"/>
    </xf>
    <xf numFmtId="0" fontId="16" fillId="2" borderId="42" xfId="0" applyFont="1" applyFill="1" applyBorder="1" applyAlignment="1" applyProtection="1">
      <alignment horizontal="center" vertical="center" wrapText="1"/>
    </xf>
    <xf numFmtId="0" fontId="17" fillId="14" borderId="53" xfId="0" applyFont="1" applyFill="1" applyBorder="1" applyAlignment="1" applyProtection="1">
      <alignment horizontal="center" vertical="center" wrapText="1"/>
    </xf>
    <xf numFmtId="0" fontId="17" fillId="2" borderId="2" xfId="0" applyFont="1" applyFill="1" applyBorder="1" applyAlignment="1" applyProtection="1">
      <alignment horizontal="left" vertical="center" wrapText="1"/>
    </xf>
    <xf numFmtId="0" fontId="17" fillId="14" borderId="52" xfId="0" applyFont="1" applyFill="1" applyBorder="1" applyAlignment="1" applyProtection="1">
      <alignment horizontal="center" vertical="center" wrapText="1"/>
    </xf>
    <xf numFmtId="0" fontId="17" fillId="14" borderId="15" xfId="0" applyFont="1" applyFill="1" applyBorder="1" applyAlignment="1" applyProtection="1">
      <alignment horizontal="center" vertical="center" wrapText="1"/>
    </xf>
    <xf numFmtId="0" fontId="22" fillId="2" borderId="40"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xf>
    <xf numFmtId="0" fontId="16" fillId="2" borderId="34"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10" borderId="11" xfId="1" applyNumberFormat="1" applyFont="1" applyFill="1" applyBorder="1" applyAlignment="1" applyProtection="1">
      <alignment horizontal="center" vertical="center" wrapText="1"/>
      <protection locked="0"/>
    </xf>
    <xf numFmtId="0" fontId="16" fillId="10" borderId="34" xfId="1" applyNumberFormat="1" applyFont="1" applyFill="1" applyBorder="1" applyAlignment="1" applyProtection="1">
      <alignment horizontal="center" vertical="center" wrapText="1"/>
      <protection locked="0"/>
    </xf>
    <xf numFmtId="0" fontId="16" fillId="10" borderId="1" xfId="1" applyNumberFormat="1" applyFont="1" applyFill="1" applyBorder="1" applyAlignment="1" applyProtection="1">
      <alignment horizontal="center" vertical="center" wrapText="1"/>
      <protection locked="0"/>
    </xf>
    <xf numFmtId="0" fontId="16" fillId="10" borderId="11" xfId="0" applyFont="1" applyFill="1" applyBorder="1" applyAlignment="1" applyProtection="1">
      <alignment horizontal="center" vertical="center" wrapText="1"/>
      <protection locked="0"/>
    </xf>
    <xf numFmtId="0" fontId="16" fillId="10" borderId="34" xfId="0" applyFont="1" applyFill="1" applyBorder="1" applyAlignment="1" applyProtection="1">
      <alignment horizontal="center" vertical="center" wrapText="1"/>
      <protection locked="0"/>
    </xf>
    <xf numFmtId="0" fontId="16" fillId="10" borderId="1" xfId="0" applyFont="1" applyFill="1" applyBorder="1" applyAlignment="1" applyProtection="1">
      <alignment horizontal="center" vertical="center" wrapText="1"/>
      <protection locked="0"/>
    </xf>
    <xf numFmtId="0" fontId="22" fillId="2" borderId="13" xfId="0" applyFont="1" applyFill="1" applyBorder="1" applyAlignment="1" applyProtection="1">
      <alignment horizontal="center" vertical="center" wrapText="1"/>
      <protection locked="0"/>
    </xf>
    <xf numFmtId="0" fontId="14" fillId="10" borderId="22" xfId="0" applyFont="1" applyFill="1" applyBorder="1" applyAlignment="1" applyProtection="1">
      <alignment horizontal="center" vertical="center" wrapText="1"/>
      <protection locked="0"/>
    </xf>
    <xf numFmtId="0" fontId="14" fillId="10" borderId="42" xfId="0" applyFont="1" applyFill="1" applyBorder="1" applyAlignment="1" applyProtection="1">
      <alignment horizontal="center" vertical="center" wrapText="1"/>
      <protection locked="0"/>
    </xf>
    <xf numFmtId="0" fontId="22" fillId="2" borderId="48" xfId="0" applyFont="1" applyFill="1" applyBorder="1" applyAlignment="1" applyProtection="1">
      <alignment horizontal="center" vertical="center" wrapText="1"/>
      <protection locked="0"/>
    </xf>
    <xf numFmtId="0" fontId="22" fillId="2" borderId="49" xfId="0" applyFont="1" applyFill="1" applyBorder="1" applyAlignment="1" applyProtection="1">
      <alignment horizontal="center" vertical="center" wrapText="1"/>
      <protection locked="0"/>
    </xf>
    <xf numFmtId="0" fontId="22" fillId="2" borderId="53" xfId="0" applyFont="1" applyFill="1" applyBorder="1" applyAlignment="1" applyProtection="1">
      <alignment horizontal="center" vertical="center" wrapText="1"/>
      <protection locked="0"/>
    </xf>
    <xf numFmtId="0" fontId="22" fillId="2" borderId="52" xfId="0" applyFont="1" applyFill="1" applyBorder="1" applyAlignment="1" applyProtection="1">
      <alignment horizontal="center" vertical="center" wrapText="1"/>
      <protection locked="0"/>
    </xf>
    <xf numFmtId="0" fontId="22" fillId="2" borderId="60" xfId="0" applyFont="1" applyFill="1" applyBorder="1" applyAlignment="1" applyProtection="1">
      <alignment horizontal="center" vertical="center" wrapText="1"/>
      <protection locked="0"/>
    </xf>
    <xf numFmtId="0" fontId="22" fillId="2" borderId="61"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xf>
    <xf numFmtId="0" fontId="18" fillId="0" borderId="22" xfId="0" applyFont="1" applyBorder="1" applyAlignment="1">
      <alignment horizontal="center"/>
    </xf>
    <xf numFmtId="0" fontId="18" fillId="0" borderId="50" xfId="0" applyFont="1" applyBorder="1" applyAlignment="1">
      <alignment horizontal="center"/>
    </xf>
    <xf numFmtId="0" fontId="18" fillId="0" borderId="42" xfId="0" applyFont="1" applyBorder="1" applyAlignment="1">
      <alignment horizontal="center"/>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22" fillId="0" borderId="0" xfId="0" applyFont="1" applyBorder="1" applyAlignment="1">
      <alignment horizontal="center" vertical="center" wrapText="1"/>
    </xf>
    <xf numFmtId="0" fontId="14" fillId="0" borderId="0" xfId="0" quotePrefix="1" applyFont="1" applyBorder="1" applyAlignment="1">
      <alignment horizontal="left" vertical="center" wrapText="1"/>
    </xf>
    <xf numFmtId="0" fontId="22" fillId="0" borderId="0" xfId="0" applyFont="1" applyBorder="1" applyAlignment="1">
      <alignment horizontal="left" vertical="center" wrapText="1"/>
    </xf>
    <xf numFmtId="0" fontId="18" fillId="0" borderId="25" xfId="0" applyFont="1" applyBorder="1" applyAlignment="1">
      <alignment horizontal="center"/>
    </xf>
    <xf numFmtId="0" fontId="18" fillId="0" borderId="26" xfId="0" applyFont="1" applyBorder="1" applyAlignment="1">
      <alignment horizontal="center"/>
    </xf>
    <xf numFmtId="0" fontId="18" fillId="0" borderId="5" xfId="0" applyFont="1" applyBorder="1" applyAlignment="1">
      <alignment horizontal="center"/>
    </xf>
    <xf numFmtId="0" fontId="22" fillId="0" borderId="25" xfId="0" applyFont="1" applyBorder="1" applyAlignment="1">
      <alignment horizontal="center" vertical="top" wrapText="1"/>
    </xf>
    <xf numFmtId="0" fontId="22" fillId="0" borderId="26" xfId="0" applyFont="1" applyBorder="1" applyAlignment="1">
      <alignment horizontal="center" vertical="top" wrapText="1"/>
    </xf>
    <xf numFmtId="0" fontId="22" fillId="0" borderId="5" xfId="0" applyFont="1" applyBorder="1" applyAlignment="1">
      <alignment horizontal="center" vertical="top" wrapText="1"/>
    </xf>
    <xf numFmtId="0" fontId="10" fillId="0" borderId="23" xfId="0" applyFont="1" applyBorder="1" applyAlignment="1">
      <alignment horizontal="center" vertical="top" wrapText="1"/>
    </xf>
    <xf numFmtId="0" fontId="10" fillId="0" borderId="30" xfId="0" applyFont="1" applyBorder="1" applyAlignment="1">
      <alignment horizontal="center" vertical="top" wrapText="1"/>
    </xf>
    <xf numFmtId="0" fontId="10" fillId="0" borderId="31" xfId="0" applyFont="1" applyBorder="1" applyAlignment="1">
      <alignment horizontal="center" vertical="top" wrapText="1"/>
    </xf>
    <xf numFmtId="0" fontId="18" fillId="11" borderId="11" xfId="0" applyFont="1" applyFill="1" applyBorder="1" applyAlignment="1">
      <alignment horizontal="center" vertical="center"/>
    </xf>
    <xf numFmtId="0" fontId="18" fillId="11" borderId="1" xfId="0" applyFont="1" applyFill="1" applyBorder="1" applyAlignment="1">
      <alignment horizontal="center" vertical="center"/>
    </xf>
    <xf numFmtId="0" fontId="18" fillId="7" borderId="11" xfId="0" applyFont="1" applyFill="1" applyBorder="1" applyAlignment="1">
      <alignment horizontal="center" vertical="center"/>
    </xf>
    <xf numFmtId="0" fontId="18" fillId="7" borderId="1" xfId="0" applyFont="1" applyFill="1" applyBorder="1" applyAlignment="1">
      <alignment horizontal="center" vertical="center"/>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4" xfId="0" applyFont="1" applyBorder="1" applyAlignment="1">
      <alignment horizontal="center" vertical="center" wrapText="1"/>
    </xf>
    <xf numFmtId="0" fontId="14" fillId="0" borderId="2" xfId="0" applyFont="1" applyBorder="1" applyAlignment="1">
      <alignment horizontal="center" vertical="center" wrapText="1"/>
    </xf>
    <xf numFmtId="0" fontId="22" fillId="13"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17" fillId="0" borderId="2" xfId="0" applyFont="1" applyBorder="1" applyAlignment="1">
      <alignment horizontal="center"/>
    </xf>
    <xf numFmtId="0" fontId="29" fillId="0" borderId="27" xfId="0" applyFont="1" applyBorder="1" applyAlignment="1">
      <alignment horizontal="center"/>
    </xf>
    <xf numFmtId="0" fontId="29" fillId="0" borderId="0" xfId="0" applyFont="1" applyBorder="1" applyAlignment="1">
      <alignment horizontal="center"/>
    </xf>
    <xf numFmtId="0" fontId="29" fillId="0" borderId="30" xfId="0" applyFont="1" applyBorder="1" applyAlignment="1">
      <alignment horizontal="center"/>
    </xf>
    <xf numFmtId="0" fontId="29" fillId="0" borderId="32" xfId="0" applyFont="1" applyBorder="1" applyAlignment="1">
      <alignment horizontal="center"/>
    </xf>
    <xf numFmtId="0" fontId="29" fillId="0" borderId="17" xfId="0" applyFont="1" applyBorder="1" applyAlignment="1">
      <alignment horizontal="center"/>
    </xf>
    <xf numFmtId="0" fontId="29" fillId="0" borderId="33" xfId="0" applyFont="1" applyBorder="1" applyAlignment="1">
      <alignment horizontal="center"/>
    </xf>
    <xf numFmtId="0" fontId="18" fillId="0" borderId="2" xfId="0" applyFont="1" applyBorder="1" applyAlignment="1">
      <alignment horizontal="left"/>
    </xf>
    <xf numFmtId="14" fontId="18" fillId="0" borderId="2" xfId="0" quotePrefix="1" applyNumberFormat="1" applyFont="1" applyBorder="1" applyAlignment="1" applyProtection="1">
      <alignment horizontal="left"/>
      <protection locked="0"/>
    </xf>
    <xf numFmtId="14" fontId="18" fillId="0" borderId="2" xfId="0" applyNumberFormat="1" applyFont="1" applyBorder="1" applyAlignment="1" applyProtection="1">
      <alignment horizontal="left"/>
      <protection locked="0"/>
    </xf>
    <xf numFmtId="0" fontId="18" fillId="0" borderId="2" xfId="0" applyFont="1" applyBorder="1" applyAlignment="1" applyProtection="1">
      <alignment horizontal="left"/>
      <protection locked="0"/>
    </xf>
    <xf numFmtId="0" fontId="14" fillId="0" borderId="0" xfId="0" applyFont="1" applyBorder="1" applyAlignment="1">
      <alignment horizontal="center"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5" xfId="0" applyFont="1" applyBorder="1" applyAlignment="1">
      <alignment horizontal="center" vertical="center"/>
    </xf>
    <xf numFmtId="0" fontId="22" fillId="0" borderId="4" xfId="0" applyFont="1" applyBorder="1" applyAlignment="1">
      <alignment horizontal="center" vertical="top" wrapText="1"/>
    </xf>
    <xf numFmtId="0" fontId="18" fillId="0" borderId="4" xfId="0" applyFont="1" applyBorder="1" applyAlignment="1">
      <alignment horizontal="center" vertical="top"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14" fillId="0" borderId="3" xfId="0" applyFont="1" applyBorder="1" applyAlignment="1">
      <alignment horizontal="left" vertical="center"/>
    </xf>
    <xf numFmtId="0" fontId="18" fillId="0" borderId="9" xfId="0" applyFont="1" applyBorder="1" applyAlignment="1">
      <alignment horizontal="center"/>
    </xf>
    <xf numFmtId="0" fontId="18" fillId="0" borderId="27" xfId="0" applyFont="1" applyBorder="1" applyAlignment="1">
      <alignment horizontal="center"/>
    </xf>
    <xf numFmtId="0" fontId="18" fillId="0" borderId="35" xfId="0" applyFont="1" applyBorder="1" applyAlignment="1">
      <alignment horizontal="center"/>
    </xf>
    <xf numFmtId="0" fontId="9" fillId="0" borderId="2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17" fillId="0" borderId="22" xfId="0" applyFont="1" applyBorder="1" applyAlignment="1">
      <alignment horizontal="center"/>
    </xf>
    <xf numFmtId="0" fontId="17" fillId="0" borderId="42" xfId="0" applyFont="1" applyBorder="1" applyAlignment="1">
      <alignment horizontal="center"/>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2" fillId="0" borderId="0" xfId="0" applyFont="1" applyBorder="1" applyAlignment="1">
      <alignment horizontal="left" vertical="top" wrapText="1"/>
    </xf>
    <xf numFmtId="0" fontId="22" fillId="5" borderId="1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17" fillId="0" borderId="0" xfId="0" applyFont="1" applyBorder="1" applyAlignment="1">
      <alignment horizontal="center" vertical="center" wrapText="1"/>
    </xf>
    <xf numFmtId="0" fontId="20" fillId="2" borderId="0" xfId="0" applyFont="1" applyFill="1" applyBorder="1" applyAlignment="1">
      <alignment horizontal="center" wrapText="1"/>
    </xf>
    <xf numFmtId="0" fontId="22" fillId="0" borderId="8" xfId="0" applyFont="1" applyBorder="1" applyAlignment="1">
      <alignment horizontal="center" wrapText="1"/>
    </xf>
    <xf numFmtId="0" fontId="22" fillId="0" borderId="6" xfId="0" applyFont="1" applyBorder="1" applyAlignment="1">
      <alignment horizontal="center" wrapText="1"/>
    </xf>
    <xf numFmtId="0" fontId="22" fillId="0" borderId="7" xfId="0" applyFont="1" applyBorder="1" applyAlignment="1">
      <alignment horizontal="center" wrapText="1"/>
    </xf>
    <xf numFmtId="0" fontId="22" fillId="0" borderId="23" xfId="0" applyFont="1" applyBorder="1" applyAlignment="1">
      <alignment horizontal="center" vertical="top" wrapText="1"/>
    </xf>
    <xf numFmtId="0" fontId="22" fillId="0" borderId="30" xfId="0" applyFont="1" applyBorder="1" applyAlignment="1">
      <alignment horizontal="center" vertical="top" wrapText="1"/>
    </xf>
    <xf numFmtId="0" fontId="22" fillId="0" borderId="31" xfId="0" applyFont="1" applyBorder="1" applyAlignment="1">
      <alignment horizontal="center" vertical="top"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14" fillId="0" borderId="4" xfId="0" applyFont="1" applyBorder="1" applyAlignment="1">
      <alignment horizontal="center" vertical="top" wrapText="1"/>
    </xf>
    <xf numFmtId="0" fontId="12" fillId="0" borderId="0" xfId="0" applyFont="1" applyFill="1" applyBorder="1" applyAlignment="1">
      <alignment horizontal="center" vertical="center" wrapText="1"/>
    </xf>
    <xf numFmtId="0" fontId="22" fillId="0" borderId="2" xfId="0" applyFont="1" applyFill="1" applyBorder="1" applyAlignment="1">
      <alignment horizontal="center" vertical="center" textRotation="90"/>
    </xf>
    <xf numFmtId="0" fontId="18" fillId="9" borderId="11" xfId="0" applyFont="1" applyFill="1" applyBorder="1" applyAlignment="1">
      <alignment horizontal="center" vertical="center"/>
    </xf>
    <xf numFmtId="0" fontId="18" fillId="9" borderId="1" xfId="0" applyFont="1" applyFill="1" applyBorder="1" applyAlignment="1">
      <alignment horizontal="center" vertical="center"/>
    </xf>
    <xf numFmtId="0" fontId="22" fillId="0" borderId="9" xfId="0" applyFont="1" applyBorder="1" applyAlignment="1">
      <alignment horizontal="center" vertical="top" wrapText="1"/>
    </xf>
    <xf numFmtId="0" fontId="22" fillId="0" borderId="27" xfId="0" applyFont="1" applyBorder="1" applyAlignment="1">
      <alignment horizontal="center" vertical="top" wrapText="1"/>
    </xf>
    <xf numFmtId="0" fontId="22" fillId="0" borderId="35" xfId="0" applyFont="1" applyBorder="1" applyAlignment="1">
      <alignment horizontal="center" vertical="top" wrapText="1"/>
    </xf>
    <xf numFmtId="0" fontId="22" fillId="0" borderId="2" xfId="0" applyFont="1" applyBorder="1" applyAlignment="1">
      <alignment horizontal="center" vertical="center" wrapText="1"/>
    </xf>
    <xf numFmtId="0" fontId="18" fillId="0" borderId="0" xfId="0" applyFont="1" applyFill="1" applyBorder="1" applyAlignment="1">
      <alignment horizontal="center"/>
    </xf>
    <xf numFmtId="0" fontId="18" fillId="0" borderId="0" xfId="0" applyFont="1" applyBorder="1" applyAlignment="1">
      <alignment horizontal="center"/>
    </xf>
    <xf numFmtId="0" fontId="17" fillId="0" borderId="3" xfId="0" applyFont="1" applyBorder="1" applyAlignment="1">
      <alignment horizontal="center" vertical="center" wrapText="1"/>
    </xf>
    <xf numFmtId="0" fontId="22" fillId="0" borderId="0" xfId="0" applyFont="1" applyBorder="1" applyAlignment="1">
      <alignment horizontal="center" vertical="top" wrapText="1"/>
    </xf>
    <xf numFmtId="0" fontId="14" fillId="0" borderId="0" xfId="0" applyFont="1" applyBorder="1" applyAlignment="1">
      <alignment horizontal="center" vertical="top" wrapText="1"/>
    </xf>
    <xf numFmtId="0" fontId="20" fillId="2" borderId="0" xfId="0" applyFont="1" applyFill="1" applyBorder="1" applyAlignment="1">
      <alignment horizontal="center" vertical="center" textRotation="90" wrapText="1"/>
    </xf>
    <xf numFmtId="0" fontId="21" fillId="0" borderId="0" xfId="0" applyFont="1" applyBorder="1" applyAlignment="1">
      <alignment horizontal="justify" vertical="top" wrapText="1"/>
    </xf>
    <xf numFmtId="0" fontId="18" fillId="0" borderId="4" xfId="0" applyFont="1" applyBorder="1" applyAlignment="1">
      <alignment horizontal="center"/>
    </xf>
    <xf numFmtId="0" fontId="18" fillId="0" borderId="12" xfId="0" applyFont="1" applyBorder="1" applyAlignment="1">
      <alignment horizontal="center"/>
    </xf>
    <xf numFmtId="0" fontId="14" fillId="0" borderId="2"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2"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1" xfId="0" applyFont="1" applyBorder="1" applyAlignment="1">
      <alignment horizontal="center" vertical="center" wrapText="1"/>
    </xf>
    <xf numFmtId="0" fontId="17" fillId="5" borderId="1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5" fillId="15" borderId="13" xfId="0" applyFont="1" applyFill="1" applyBorder="1" applyAlignment="1">
      <alignment horizontal="center" vertical="center" wrapText="1"/>
    </xf>
    <xf numFmtId="0" fontId="35" fillId="15" borderId="38" xfId="0" applyFont="1" applyFill="1" applyBorder="1" applyAlignment="1">
      <alignment horizontal="center" vertical="center" wrapText="1"/>
    </xf>
    <xf numFmtId="0" fontId="37" fillId="12" borderId="15" xfId="0" applyFont="1" applyFill="1" applyBorder="1" applyAlignment="1">
      <alignment horizontal="center" vertical="center" wrapText="1"/>
    </xf>
    <xf numFmtId="0" fontId="37" fillId="12" borderId="16" xfId="0" applyFont="1" applyFill="1" applyBorder="1" applyAlignment="1">
      <alignment horizontal="center" vertical="center" wrapText="1"/>
    </xf>
    <xf numFmtId="0" fontId="35" fillId="15" borderId="2" xfId="0" applyFont="1" applyFill="1" applyBorder="1" applyAlignment="1">
      <alignment horizontal="center" vertical="center" wrapText="1"/>
    </xf>
    <xf numFmtId="0" fontId="35" fillId="15" borderId="14" xfId="0" applyFont="1" applyFill="1" applyBorder="1" applyAlignment="1">
      <alignment horizontal="center" vertical="center" wrapText="1"/>
    </xf>
    <xf numFmtId="0" fontId="37" fillId="8" borderId="15" xfId="0" applyFont="1" applyFill="1" applyBorder="1" applyAlignment="1">
      <alignment horizontal="center" vertical="center" wrapText="1"/>
    </xf>
    <xf numFmtId="0" fontId="34" fillId="15" borderId="21" xfId="0" applyFont="1" applyFill="1" applyBorder="1" applyAlignment="1">
      <alignment horizontal="center" vertical="center" wrapText="1"/>
    </xf>
    <xf numFmtId="0" fontId="34" fillId="15" borderId="13" xfId="0" applyFont="1" applyFill="1" applyBorder="1" applyAlignment="1">
      <alignment horizontal="center" vertical="center" wrapText="1"/>
    </xf>
    <xf numFmtId="0" fontId="38" fillId="15" borderId="6" xfId="0" applyFont="1" applyFill="1" applyBorder="1" applyAlignment="1">
      <alignment horizontal="right" vertical="center" wrapText="1"/>
    </xf>
    <xf numFmtId="0" fontId="37" fillId="13" borderId="15" xfId="0" applyFont="1" applyFill="1" applyBorder="1" applyAlignment="1">
      <alignment horizontal="center" vertical="center" wrapText="1"/>
    </xf>
    <xf numFmtId="0" fontId="34" fillId="15" borderId="20" xfId="0" applyFont="1" applyFill="1" applyBorder="1" applyAlignment="1">
      <alignment horizontal="center" vertical="center" wrapText="1"/>
    </xf>
    <xf numFmtId="0" fontId="34" fillId="15" borderId="2" xfId="0" applyFont="1" applyFill="1" applyBorder="1" applyAlignment="1">
      <alignment horizontal="center" vertical="center" wrapText="1"/>
    </xf>
    <xf numFmtId="0" fontId="38" fillId="15" borderId="8" xfId="0" applyFont="1" applyFill="1" applyBorder="1" applyAlignment="1">
      <alignment horizontal="left" vertical="center" wrapText="1"/>
    </xf>
    <xf numFmtId="0" fontId="38" fillId="15" borderId="6" xfId="0" applyFont="1" applyFill="1" applyBorder="1" applyAlignment="1">
      <alignment horizontal="left" vertical="center" wrapText="1"/>
    </xf>
    <xf numFmtId="0" fontId="3" fillId="15" borderId="59" xfId="0" applyFont="1" applyFill="1" applyBorder="1" applyAlignment="1">
      <alignment horizontal="center" vertical="center" wrapText="1"/>
    </xf>
    <xf numFmtId="0" fontId="3" fillId="15" borderId="37" xfId="0" applyFont="1" applyFill="1" applyBorder="1" applyAlignment="1">
      <alignment horizontal="center" vertical="center" wrapText="1"/>
    </xf>
    <xf numFmtId="0" fontId="37" fillId="8" borderId="59" xfId="0" applyFont="1" applyFill="1" applyBorder="1" applyAlignment="1">
      <alignment horizontal="center" vertical="center" wrapText="1"/>
    </xf>
    <xf numFmtId="0" fontId="37" fillId="8" borderId="37" xfId="0" applyFont="1" applyFill="1" applyBorder="1" applyAlignment="1">
      <alignment horizontal="center" vertical="center" wrapText="1"/>
    </xf>
    <xf numFmtId="0" fontId="35" fillId="15" borderId="59" xfId="0" applyFont="1" applyFill="1" applyBorder="1" applyAlignment="1">
      <alignment horizontal="center" vertical="center" wrapText="1"/>
    </xf>
    <xf numFmtId="0" fontId="35" fillId="15" borderId="37" xfId="0" applyFont="1" applyFill="1" applyBorder="1" applyAlignment="1">
      <alignment horizontal="center" vertical="center" wrapText="1"/>
    </xf>
    <xf numFmtId="0" fontId="33" fillId="15" borderId="56" xfId="0" applyFont="1" applyFill="1" applyBorder="1" applyAlignment="1">
      <alignment horizontal="center" vertical="center" wrapText="1"/>
    </xf>
    <xf numFmtId="0" fontId="33" fillId="15" borderId="57" xfId="0" applyFont="1" applyFill="1" applyBorder="1" applyAlignment="1">
      <alignment horizontal="center" vertical="center" wrapText="1"/>
    </xf>
    <xf numFmtId="0" fontId="33" fillId="15" borderId="58" xfId="0" applyFont="1" applyFill="1" applyBorder="1" applyAlignment="1">
      <alignment horizontal="center" vertical="center" wrapText="1"/>
    </xf>
    <xf numFmtId="0" fontId="37" fillId="13" borderId="36" xfId="0" applyFont="1" applyFill="1" applyBorder="1" applyAlignment="1">
      <alignment horizontal="center" vertical="center" wrapText="1"/>
    </xf>
    <xf numFmtId="0" fontId="37" fillId="13" borderId="37" xfId="0" applyFont="1" applyFill="1" applyBorder="1" applyAlignment="1">
      <alignment horizontal="center" vertical="center" wrapText="1"/>
    </xf>
    <xf numFmtId="0" fontId="34" fillId="15" borderId="59" xfId="0" applyFont="1" applyFill="1" applyBorder="1" applyAlignment="1">
      <alignment horizontal="center" vertical="center" wrapText="1"/>
    </xf>
    <xf numFmtId="0" fontId="34" fillId="15" borderId="37" xfId="0" applyFont="1" applyFill="1" applyBorder="1" applyAlignment="1">
      <alignment horizontal="center" vertical="center" wrapText="1"/>
    </xf>
    <xf numFmtId="0" fontId="32" fillId="15" borderId="0" xfId="0" applyFont="1" applyFill="1" applyAlignment="1">
      <alignment horizontal="center" vertical="center" wrapText="1"/>
    </xf>
    <xf numFmtId="0" fontId="34" fillId="15" borderId="59" xfId="0" applyFont="1" applyFill="1" applyBorder="1" applyAlignment="1">
      <alignment horizontal="left" vertical="center" wrapText="1"/>
    </xf>
    <xf numFmtId="0" fontId="34" fillId="15" borderId="36" xfId="0" applyFont="1" applyFill="1" applyBorder="1" applyAlignment="1">
      <alignment horizontal="left" vertical="center" wrapText="1"/>
    </xf>
    <xf numFmtId="0" fontId="34" fillId="15" borderId="25" xfId="0" applyFont="1" applyFill="1" applyBorder="1" applyAlignment="1">
      <alignment horizontal="center" vertical="center" wrapText="1"/>
    </xf>
    <xf numFmtId="0" fontId="34" fillId="15" borderId="5" xfId="0" applyFont="1" applyFill="1" applyBorder="1" applyAlignment="1">
      <alignment horizontal="center" vertical="center" wrapText="1"/>
    </xf>
    <xf numFmtId="0" fontId="35" fillId="15" borderId="25" xfId="0" applyFont="1" applyFill="1" applyBorder="1" applyAlignment="1">
      <alignment horizontal="center" vertical="center" wrapText="1"/>
    </xf>
    <xf numFmtId="0" fontId="35" fillId="15" borderId="5" xfId="0" applyFont="1" applyFill="1" applyBorder="1" applyAlignment="1">
      <alignment horizontal="center" vertical="center" wrapText="1"/>
    </xf>
  </cellXfs>
  <cellStyles count="3">
    <cellStyle name="Normal" xfId="0" builtinId="0"/>
    <cellStyle name="Normal 2" xfId="2"/>
    <cellStyle name="Porcentaje" xfId="1" builtinId="5"/>
  </cellStyles>
  <dxfs count="76">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s>
  <tableStyles count="0" defaultTableStyle="TableStyleMedium9" defaultPivotStyle="PivotStyleLight16"/>
  <colors>
    <mruColors>
      <color rgb="FFFFFFCC"/>
      <color rgb="FFFF5050"/>
      <color rgb="FFFF0066"/>
      <color rgb="FFFFD685"/>
      <color rgb="FFFFCC66"/>
      <color rgb="FFFFD211"/>
      <color rgb="FFFFD54F"/>
      <color rgb="FFFFCE33"/>
      <color rgb="FFFFD03B"/>
      <color rgb="FFFFD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appserver.utp.edu.co/cas/login?service=http://reportes.utp.edu.co/aplicaciones/j_acegi_cas_security_check" TargetMode="External"/><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03-Seguimiento'!A1"/></Relationships>
</file>

<file path=xl/drawings/_rels/drawing2.xml.rels><?xml version="1.0" encoding="UTF-8" standalone="yes"?>
<Relationships xmlns="http://schemas.openxmlformats.org/package/2006/relationships"><Relationship Id="rId3" Type="http://schemas.openxmlformats.org/officeDocument/2006/relationships/hyperlink" Target="#INSTRUCTIVO!A1"/><Relationship Id="rId7" Type="http://schemas.openxmlformats.org/officeDocument/2006/relationships/hyperlink" Target="#ESCALA!A1"/><Relationship Id="rId2" Type="http://schemas.openxmlformats.org/officeDocument/2006/relationships/hyperlink" Target="#'01-Mapa de riesgo'!A1"/><Relationship Id="rId1" Type="http://schemas.openxmlformats.org/officeDocument/2006/relationships/hyperlink" Target="#'Formato Plan Manejo Riesgos'!A1"/><Relationship Id="rId6" Type="http://schemas.openxmlformats.org/officeDocument/2006/relationships/image" Target="../media/image1.png"/><Relationship Id="rId5" Type="http://schemas.openxmlformats.org/officeDocument/2006/relationships/hyperlink" Target="https://appserver.utp.edu.co/cas/login?service=http://reportes.utp.edu.co/aplicaciones/j_spring_cas_security_check;jsessionid=CEB468ABE27A1F4F883717EFB9613F88" TargetMode="External"/><Relationship Id="rId4" Type="http://schemas.openxmlformats.org/officeDocument/2006/relationships/hyperlink" Target="#'03-Seguimiento'!A1"/></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13</xdr:col>
      <xdr:colOff>440532</xdr:colOff>
      <xdr:row>42</xdr:row>
      <xdr:rowOff>131138</xdr:rowOff>
    </xdr:from>
    <xdr:to>
      <xdr:col>15</xdr:col>
      <xdr:colOff>559594</xdr:colOff>
      <xdr:row>46</xdr:row>
      <xdr:rowOff>83344</xdr:rowOff>
    </xdr:to>
    <xdr:sp macro="" textlink="">
      <xdr:nvSpPr>
        <xdr:cNvPr id="10" name="9 Rectángulo redondeado">
          <a:hlinkClick xmlns:r="http://schemas.openxmlformats.org/officeDocument/2006/relationships" r:id="rId1"/>
        </xdr:cNvPr>
        <xdr:cNvSpPr/>
      </xdr:nvSpPr>
      <xdr:spPr>
        <a:xfrm>
          <a:off x="15156657" y="18716794"/>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17</xdr:col>
      <xdr:colOff>591119</xdr:colOff>
      <xdr:row>42</xdr:row>
      <xdr:rowOff>108832</xdr:rowOff>
    </xdr:from>
    <xdr:to>
      <xdr:col>18</xdr:col>
      <xdr:colOff>1178717</xdr:colOff>
      <xdr:row>46</xdr:row>
      <xdr:rowOff>28450</xdr:rowOff>
    </xdr:to>
    <xdr:sp macro="" textlink="">
      <xdr:nvSpPr>
        <xdr:cNvPr id="11" name="10 Rectángulo redondeado">
          <a:hlinkClick xmlns:r="http://schemas.openxmlformats.org/officeDocument/2006/relationships" r:id="rId2"/>
        </xdr:cNvPr>
        <xdr:cNvSpPr/>
      </xdr:nvSpPr>
      <xdr:spPr>
        <a:xfrm>
          <a:off x="18998182" y="18694488"/>
          <a:ext cx="1790129" cy="5863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15</xdr:col>
      <xdr:colOff>130969</xdr:colOff>
      <xdr:row>47</xdr:row>
      <xdr:rowOff>83342</xdr:rowOff>
    </xdr:from>
    <xdr:to>
      <xdr:col>17</xdr:col>
      <xdr:colOff>935899</xdr:colOff>
      <xdr:row>52</xdr:row>
      <xdr:rowOff>95248</xdr:rowOff>
    </xdr:to>
    <xdr:sp macro="" textlink="">
      <xdr:nvSpPr>
        <xdr:cNvPr id="12" name="11 Rectángulo redondeado">
          <a:hlinkClick xmlns:r="http://schemas.openxmlformats.org/officeDocument/2006/relationships" r:id="rId3"/>
        </xdr:cNvPr>
        <xdr:cNvSpPr/>
      </xdr:nvSpPr>
      <xdr:spPr>
        <a:xfrm>
          <a:off x="16502063" y="19502436"/>
          <a:ext cx="2840899" cy="84534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 </a:t>
          </a:r>
        </a:p>
      </xdr:txBody>
    </xdr:sp>
    <xdr:clientData/>
  </xdr:twoCellAnchor>
  <xdr:twoCellAnchor>
    <xdr:from>
      <xdr:col>15</xdr:col>
      <xdr:colOff>714375</xdr:colOff>
      <xdr:row>42</xdr:row>
      <xdr:rowOff>95250</xdr:rowOff>
    </xdr:from>
    <xdr:to>
      <xdr:col>17</xdr:col>
      <xdr:colOff>452437</xdr:colOff>
      <xdr:row>46</xdr:row>
      <xdr:rowOff>47456</xdr:rowOff>
    </xdr:to>
    <xdr:sp macro="" textlink="">
      <xdr:nvSpPr>
        <xdr:cNvPr id="8" name="7 Rectángulo redondeado">
          <a:hlinkClick xmlns:r="http://schemas.openxmlformats.org/officeDocument/2006/relationships" r:id="rId4"/>
        </xdr:cNvPr>
        <xdr:cNvSpPr/>
      </xdr:nvSpPr>
      <xdr:spPr>
        <a:xfrm>
          <a:off x="17085469" y="18680906"/>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762000</xdr:colOff>
      <xdr:row>3</xdr:row>
      <xdr:rowOff>226219</xdr:rowOff>
    </xdr:to>
    <xdr:pic>
      <xdr:nvPicPr>
        <xdr:cNvPr id="9" name="8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9062" y="0"/>
          <a:ext cx="1047751" cy="940594"/>
        </a:xfrm>
        <a:prstGeom prst="rect">
          <a:avLst/>
        </a:prstGeom>
        <a:noFill/>
        <a:ln>
          <a:noFill/>
        </a:ln>
      </xdr:spPr>
    </xdr:pic>
    <xdr:clientData/>
  </xdr:twoCellAnchor>
  <xdr:twoCellAnchor>
    <xdr:from>
      <xdr:col>18</xdr:col>
      <xdr:colOff>1309687</xdr:colOff>
      <xdr:row>42</xdr:row>
      <xdr:rowOff>95250</xdr:rowOff>
    </xdr:from>
    <xdr:to>
      <xdr:col>19</xdr:col>
      <xdr:colOff>1153535</xdr:colOff>
      <xdr:row>46</xdr:row>
      <xdr:rowOff>22225</xdr:rowOff>
    </xdr:to>
    <xdr:sp macro="" textlink="">
      <xdr:nvSpPr>
        <xdr:cNvPr id="7" name="5 Rectángulo redondeado">
          <a:hlinkClick xmlns:r="http://schemas.openxmlformats.org/officeDocument/2006/relationships" r:id="rId6"/>
        </xdr:cNvPr>
        <xdr:cNvSpPr/>
      </xdr:nvSpPr>
      <xdr:spPr>
        <a:xfrm>
          <a:off x="21276468" y="18680906"/>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21</xdr:row>
      <xdr:rowOff>34925</xdr:rowOff>
    </xdr:from>
    <xdr:to>
      <xdr:col>17</xdr:col>
      <xdr:colOff>0</xdr:colOff>
      <xdr:row>38</xdr:row>
      <xdr:rowOff>0</xdr:rowOff>
    </xdr:to>
    <xdr:sp macro="" textlink="">
      <xdr:nvSpPr>
        <xdr:cNvPr id="7184" name="AutoShape 16">
          <a:hlinkClick xmlns:r="http://schemas.openxmlformats.org/officeDocument/2006/relationships" r:id="rId1"/>
        </xdr:cNvPr>
        <xdr:cNvSpPr>
          <a:spLocks noChangeArrowheads="1"/>
        </xdr:cNvSpPr>
      </xdr:nvSpPr>
      <xdr:spPr bwMode="auto">
        <a:xfrm>
          <a:off x="15554325" y="8362950"/>
          <a:ext cx="1447800" cy="1143000"/>
        </a:xfrm>
        <a:prstGeom prst="leftArrow">
          <a:avLst>
            <a:gd name="adj1" fmla="val 50000"/>
            <a:gd name="adj2" fmla="val 31667"/>
          </a:avLst>
        </a:prstGeom>
        <a:solidFill>
          <a:srgbClr val="FF9900"/>
        </a:solidFill>
        <a:ln w="9525">
          <a:solidFill>
            <a:srgbClr val="FF9900"/>
          </a:solidFill>
          <a:miter lim="800000"/>
          <a:headEnd/>
          <a:tailEnd/>
        </a:ln>
        <a:effectLst>
          <a:outerShdw dist="107763" dir="18900000" algn="ctr" rotWithShape="0">
            <a:srgbClr val="808080">
              <a:alpha val="50000"/>
            </a:srgbClr>
          </a:outerShdw>
        </a:effectLst>
      </xdr:spPr>
      <xdr:txBody>
        <a:bodyPr vertOverflow="clip" wrap="square" lIns="27432" tIns="22860" rIns="27432" bIns="0" anchor="t" upright="1"/>
        <a:lstStyle/>
        <a:p>
          <a:pPr algn="ctr" rtl="0">
            <a:defRPr sz="1000"/>
          </a:pPr>
          <a:endParaRPr lang="es-ES" sz="1000" b="1" i="0" u="none" strike="noStrike" baseline="0">
            <a:solidFill>
              <a:srgbClr val="000000"/>
            </a:solidFill>
            <a:latin typeface="Arial"/>
            <a:cs typeface="Arial"/>
          </a:endParaRPr>
        </a:p>
        <a:p>
          <a:pPr algn="ctr" rtl="0">
            <a:defRPr sz="1000"/>
          </a:pPr>
          <a:r>
            <a:rPr lang="es-ES" sz="1000" b="1" i="0" u="none" strike="noStrike" baseline="0">
              <a:solidFill>
                <a:srgbClr val="000000"/>
              </a:solidFill>
              <a:latin typeface="Arial"/>
              <a:cs typeface="Arial"/>
            </a:rPr>
            <a:t>NUEVO RIESGO</a:t>
          </a:r>
        </a:p>
      </xdr:txBody>
    </xdr:sp>
    <xdr:clientData/>
  </xdr:twoCellAnchor>
  <xdr:twoCellAnchor>
    <xdr:from>
      <xdr:col>9</xdr:col>
      <xdr:colOff>1238250</xdr:colOff>
      <xdr:row>45</xdr:row>
      <xdr:rowOff>137319</xdr:rowOff>
    </xdr:from>
    <xdr:to>
      <xdr:col>10</xdr:col>
      <xdr:colOff>1309688</xdr:colOff>
      <xdr:row>49</xdr:row>
      <xdr:rowOff>71437</xdr:rowOff>
    </xdr:to>
    <xdr:sp macro="" textlink="">
      <xdr:nvSpPr>
        <xdr:cNvPr id="5" name="4 Rectángulo redondeado">
          <a:hlinkClick xmlns:r="http://schemas.openxmlformats.org/officeDocument/2006/relationships" r:id="rId2"/>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10</xdr:col>
      <xdr:colOff>1500301</xdr:colOff>
      <xdr:row>45</xdr:row>
      <xdr:rowOff>89695</xdr:rowOff>
    </xdr:from>
    <xdr:to>
      <xdr:col>12</xdr:col>
      <xdr:colOff>107155</xdr:colOff>
      <xdr:row>49</xdr:row>
      <xdr:rowOff>11906</xdr:rowOff>
    </xdr:to>
    <xdr:sp macro="" textlink="">
      <xdr:nvSpPr>
        <xdr:cNvPr id="6" name="5 Rectángulo redondeado">
          <a:hlinkClick xmlns:r="http://schemas.openxmlformats.org/officeDocument/2006/relationships" r:id="rId3"/>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8</xdr:col>
      <xdr:colOff>705304</xdr:colOff>
      <xdr:row>45</xdr:row>
      <xdr:rowOff>159883</xdr:rowOff>
    </xdr:from>
    <xdr:to>
      <xdr:col>9</xdr:col>
      <xdr:colOff>952500</xdr:colOff>
      <xdr:row>49</xdr:row>
      <xdr:rowOff>71436</xdr:rowOff>
    </xdr:to>
    <xdr:sp macro="" textlink="">
      <xdr:nvSpPr>
        <xdr:cNvPr id="7" name="6 Rectángulo redondeado">
          <a:hlinkClick xmlns:r="http://schemas.openxmlformats.org/officeDocument/2006/relationships" r:id="rId4"/>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9</xdr:col>
      <xdr:colOff>547687</xdr:colOff>
      <xdr:row>50</xdr:row>
      <xdr:rowOff>89694</xdr:rowOff>
    </xdr:from>
    <xdr:to>
      <xdr:col>11</xdr:col>
      <xdr:colOff>530793</xdr:colOff>
      <xdr:row>55</xdr:row>
      <xdr:rowOff>11905</xdr:rowOff>
    </xdr:to>
    <xdr:sp macro="" textlink="">
      <xdr:nvSpPr>
        <xdr:cNvPr id="9" name="8 Rectángulo redondeado">
          <a:hlinkClick xmlns:r="http://schemas.openxmlformats.org/officeDocument/2006/relationships" r:id="rId5"/>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205808</xdr:rowOff>
    </xdr:to>
    <xdr:pic>
      <xdr:nvPicPr>
        <xdr:cNvPr id="10" name="9 Imagen"/>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12</xdr:col>
      <xdr:colOff>238125</xdr:colOff>
      <xdr:row>45</xdr:row>
      <xdr:rowOff>111125</xdr:rowOff>
    </xdr:from>
    <xdr:to>
      <xdr:col>12</xdr:col>
      <xdr:colOff>1558348</xdr:colOff>
      <xdr:row>49</xdr:row>
      <xdr:rowOff>69850</xdr:rowOff>
    </xdr:to>
    <xdr:sp macro="" textlink="">
      <xdr:nvSpPr>
        <xdr:cNvPr id="8" name="5 Rectángulo redondeado">
          <a:hlinkClick xmlns:r="http://schemas.openxmlformats.org/officeDocument/2006/relationships" r:id="rId7"/>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285751</xdr:colOff>
      <xdr:row>41</xdr:row>
      <xdr:rowOff>158750</xdr:rowOff>
    </xdr:from>
    <xdr:to>
      <xdr:col>15</xdr:col>
      <xdr:colOff>963037</xdr:colOff>
      <xdr:row>45</xdr:row>
      <xdr:rowOff>85725</xdr:rowOff>
    </xdr:to>
    <xdr:sp macro="" textlink="">
      <xdr:nvSpPr>
        <xdr:cNvPr id="6" name="5 Rectángulo redondeado">
          <a:hlinkClick xmlns:r="http://schemas.openxmlformats.org/officeDocument/2006/relationships" r:id="rId1"/>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15</xdr:col>
      <xdr:colOff>1219199</xdr:colOff>
      <xdr:row>41</xdr:row>
      <xdr:rowOff>152400</xdr:rowOff>
    </xdr:from>
    <xdr:to>
      <xdr:col>16</xdr:col>
      <xdr:colOff>210128</xdr:colOff>
      <xdr:row>45</xdr:row>
      <xdr:rowOff>66964</xdr:rowOff>
    </xdr:to>
    <xdr:sp macro="" textlink="">
      <xdr:nvSpPr>
        <xdr:cNvPr id="7" name="6 Rectángulo redondeado">
          <a:hlinkClick xmlns:r="http://schemas.openxmlformats.org/officeDocument/2006/relationships" r:id="rId2"/>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12</xdr:col>
      <xdr:colOff>1943100</xdr:colOff>
      <xdr:row>41</xdr:row>
      <xdr:rowOff>133350</xdr:rowOff>
    </xdr:from>
    <xdr:to>
      <xdr:col>13</xdr:col>
      <xdr:colOff>886836</xdr:colOff>
      <xdr:row>45</xdr:row>
      <xdr:rowOff>60325</xdr:rowOff>
    </xdr:to>
    <xdr:sp macro="" textlink="">
      <xdr:nvSpPr>
        <xdr:cNvPr id="9" name="8 Rectángulo redondeado">
          <a:hlinkClick xmlns:r="http://schemas.openxmlformats.org/officeDocument/2006/relationships" r:id="rId3"/>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13</xdr:col>
      <xdr:colOff>323850</xdr:colOff>
      <xdr:row>46</xdr:row>
      <xdr:rowOff>19050</xdr:rowOff>
    </xdr:from>
    <xdr:to>
      <xdr:col>15</xdr:col>
      <xdr:colOff>1628775</xdr:colOff>
      <xdr:row>51</xdr:row>
      <xdr:rowOff>28575</xdr:rowOff>
    </xdr:to>
    <xdr:sp macro="" textlink="">
      <xdr:nvSpPr>
        <xdr:cNvPr id="8" name="7 Rectángulo redondeado">
          <a:hlinkClick xmlns:r="http://schemas.openxmlformats.org/officeDocument/2006/relationships" r:id="rId4"/>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16</xdr:col>
      <xdr:colOff>369094</xdr:colOff>
      <xdr:row>42</xdr:row>
      <xdr:rowOff>11906</xdr:rowOff>
    </xdr:from>
    <xdr:to>
      <xdr:col>17</xdr:col>
      <xdr:colOff>1070192</xdr:colOff>
      <xdr:row>45</xdr:row>
      <xdr:rowOff>105568</xdr:rowOff>
    </xdr:to>
    <xdr:sp macro="" textlink="">
      <xdr:nvSpPr>
        <xdr:cNvPr id="12" name="5 Rectángulo redondeado">
          <a:hlinkClick xmlns:r="http://schemas.openxmlformats.org/officeDocument/2006/relationships" r:id="rId6"/>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78</xdr:row>
      <xdr:rowOff>137583</xdr:rowOff>
    </xdr:from>
    <xdr:to>
      <xdr:col>7</xdr:col>
      <xdr:colOff>145521</xdr:colOff>
      <xdr:row>82</xdr:row>
      <xdr:rowOff>60372</xdr:rowOff>
    </xdr:to>
    <xdr:sp macro="" textlink="">
      <xdr:nvSpPr>
        <xdr:cNvPr id="13" name="4 Rectángulo redondeado">
          <a:hlinkClick xmlns:r="http://schemas.openxmlformats.org/officeDocument/2006/relationships" r:id="rId1"/>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78</xdr:row>
      <xdr:rowOff>137583</xdr:rowOff>
    </xdr:from>
    <xdr:to>
      <xdr:col>11</xdr:col>
      <xdr:colOff>360317</xdr:colOff>
      <xdr:row>82</xdr:row>
      <xdr:rowOff>60372</xdr:rowOff>
    </xdr:to>
    <xdr:sp macro="" textlink="">
      <xdr:nvSpPr>
        <xdr:cNvPr id="14" name="5 Rectángulo redondeado">
          <a:hlinkClick xmlns:r="http://schemas.openxmlformats.org/officeDocument/2006/relationships" r:id="rId2"/>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78</xdr:row>
      <xdr:rowOff>139891</xdr:rowOff>
    </xdr:from>
    <xdr:to>
      <xdr:col>13</xdr:col>
      <xdr:colOff>453786</xdr:colOff>
      <xdr:row>82</xdr:row>
      <xdr:rowOff>62680</xdr:rowOff>
    </xdr:to>
    <xdr:sp macro="" textlink="">
      <xdr:nvSpPr>
        <xdr:cNvPr id="15" name="6 Rectángulo redondeado">
          <a:hlinkClick xmlns:r="http://schemas.openxmlformats.org/officeDocument/2006/relationships" r:id="rId3"/>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83</xdr:row>
      <xdr:rowOff>60371</xdr:rowOff>
    </xdr:from>
    <xdr:to>
      <xdr:col>12</xdr:col>
      <xdr:colOff>533737</xdr:colOff>
      <xdr:row>87</xdr:row>
      <xdr:rowOff>103666</xdr:rowOff>
    </xdr:to>
    <xdr:sp macro="" textlink="">
      <xdr:nvSpPr>
        <xdr:cNvPr id="16" name="9 Rectángulo redondeado">
          <a:hlinkClick xmlns:r="http://schemas.openxmlformats.org/officeDocument/2006/relationships" r:id="rId4"/>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3362</xdr:colOff>
      <xdr:row>3</xdr:row>
      <xdr:rowOff>9525</xdr:rowOff>
    </xdr:from>
    <xdr:to>
      <xdr:col>0</xdr:col>
      <xdr:colOff>1209675</xdr:colOff>
      <xdr:row>6</xdr:row>
      <xdr:rowOff>1840006</xdr:rowOff>
    </xdr:to>
    <xdr:cxnSp macro="">
      <xdr:nvCxnSpPr>
        <xdr:cNvPr id="2" name="2 Conector recto"/>
        <xdr:cNvCxnSpPr/>
      </xdr:nvCxnSpPr>
      <xdr:spPr>
        <a:xfrm flipH="1">
          <a:off x="3362" y="800100"/>
          <a:ext cx="1206313" cy="28591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15</xdr:row>
      <xdr:rowOff>33618</xdr:rowOff>
    </xdr:from>
    <xdr:to>
      <xdr:col>1</xdr:col>
      <xdr:colOff>0</xdr:colOff>
      <xdr:row>19</xdr:row>
      <xdr:rowOff>0</xdr:rowOff>
    </xdr:to>
    <xdr:cxnSp macro="">
      <xdr:nvCxnSpPr>
        <xdr:cNvPr id="3" name="5 Conector recto"/>
        <xdr:cNvCxnSpPr/>
      </xdr:nvCxnSpPr>
      <xdr:spPr>
        <a:xfrm flipH="1">
          <a:off x="1" y="92538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28</xdr:row>
      <xdr:rowOff>66675</xdr:rowOff>
    </xdr:from>
    <xdr:to>
      <xdr:col>5</xdr:col>
      <xdr:colOff>405871</xdr:colOff>
      <xdr:row>31</xdr:row>
      <xdr:rowOff>138689</xdr:rowOff>
    </xdr:to>
    <xdr:sp macro="" textlink="">
      <xdr:nvSpPr>
        <xdr:cNvPr id="5" name="4 Rectángulo redondeado">
          <a:hlinkClick xmlns:r="http://schemas.openxmlformats.org/officeDocument/2006/relationships" r:id="rId1"/>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28</xdr:row>
      <xdr:rowOff>66675</xdr:rowOff>
    </xdr:from>
    <xdr:to>
      <xdr:col>7</xdr:col>
      <xdr:colOff>146533</xdr:colOff>
      <xdr:row>31</xdr:row>
      <xdr:rowOff>138689</xdr:rowOff>
    </xdr:to>
    <xdr:sp macro="" textlink="">
      <xdr:nvSpPr>
        <xdr:cNvPr id="6" name="5 Rectángulo redondeado">
          <a:hlinkClick xmlns:r="http://schemas.openxmlformats.org/officeDocument/2006/relationships" r:id="rId2"/>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28</xdr:row>
      <xdr:rowOff>68983</xdr:rowOff>
    </xdr:from>
    <xdr:to>
      <xdr:col>8</xdr:col>
      <xdr:colOff>749061</xdr:colOff>
      <xdr:row>31</xdr:row>
      <xdr:rowOff>140997</xdr:rowOff>
    </xdr:to>
    <xdr:sp macro="" textlink="">
      <xdr:nvSpPr>
        <xdr:cNvPr id="7" name="6 Rectángulo redondeado">
          <a:hlinkClick xmlns:r="http://schemas.openxmlformats.org/officeDocument/2006/relationships" r:id="rId3"/>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32</xdr:row>
      <xdr:rowOff>135513</xdr:rowOff>
    </xdr:from>
    <xdr:to>
      <xdr:col>7</xdr:col>
      <xdr:colOff>976120</xdr:colOff>
      <xdr:row>37</xdr:row>
      <xdr:rowOff>131183</xdr:rowOff>
    </xdr:to>
    <xdr:sp macro="" textlink="">
      <xdr:nvSpPr>
        <xdr:cNvPr id="8" name="9 Rectángulo redondeado">
          <a:hlinkClick xmlns:r="http://schemas.openxmlformats.org/officeDocument/2006/relationships" r:id="rId4"/>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1048487"/>
  <sheetViews>
    <sheetView tabSelected="1" topLeftCell="G33" zoomScale="70" zoomScaleNormal="70" zoomScaleSheetLayoutView="130" zoomScalePageLayoutView="70" workbookViewId="0">
      <selection activeCell="S36" sqref="S36:U38"/>
    </sheetView>
  </sheetViews>
  <sheetFormatPr baseColWidth="10" defaultColWidth="11.42578125" defaultRowHeight="12.75" x14ac:dyDescent="0.2"/>
  <cols>
    <col min="1" max="1" width="6" style="3" customWidth="1"/>
    <col min="2" max="2" width="14.85546875" style="4" customWidth="1"/>
    <col min="3" max="3" width="30" style="4" customWidth="1"/>
    <col min="4" max="5" width="28.7109375" style="4" customWidth="1"/>
    <col min="6" max="6" width="22.42578125" style="4" customWidth="1"/>
    <col min="7" max="7" width="18.7109375" style="4" customWidth="1"/>
    <col min="8" max="8" width="18.85546875" style="4" customWidth="1"/>
    <col min="9" max="9" width="14.7109375" style="4" customWidth="1"/>
    <col min="10" max="10" width="12.42578125" style="4" customWidth="1"/>
    <col min="11" max="11" width="5.42578125" style="4" hidden="1" customWidth="1"/>
    <col min="12" max="12" width="5.42578125" style="4" customWidth="1"/>
    <col min="13" max="13" width="25" style="4" customWidth="1"/>
    <col min="14" max="14" width="15.7109375" style="4" customWidth="1"/>
    <col min="15" max="15" width="9.140625" style="4" customWidth="1"/>
    <col min="16" max="16" width="16" style="4" customWidth="1"/>
    <col min="17" max="17" width="14.42578125" style="4" customWidth="1"/>
    <col min="18" max="18" width="18" style="3" customWidth="1"/>
    <col min="19" max="20" width="22.140625" style="3" customWidth="1"/>
    <col min="21" max="21" width="17" style="3" customWidth="1"/>
    <col min="22" max="16384" width="11.42578125" style="3"/>
  </cols>
  <sheetData>
    <row r="1" spans="1:21" s="1" customFormat="1" ht="18.75" customHeight="1" x14ac:dyDescent="0.2">
      <c r="A1" s="62"/>
      <c r="B1" s="63"/>
      <c r="C1" s="63"/>
      <c r="D1" s="43"/>
      <c r="E1" s="43"/>
      <c r="F1" s="43"/>
      <c r="G1" s="43"/>
      <c r="H1" s="43"/>
      <c r="I1" s="43"/>
      <c r="J1" s="43"/>
      <c r="K1" s="43"/>
      <c r="L1" s="43"/>
      <c r="M1" s="43"/>
      <c r="N1" s="43"/>
      <c r="O1" s="43"/>
      <c r="P1" s="43"/>
      <c r="Q1" s="206"/>
      <c r="R1" s="44"/>
      <c r="S1" s="66"/>
      <c r="T1" s="40" t="s">
        <v>9</v>
      </c>
      <c r="U1" s="41" t="s">
        <v>84</v>
      </c>
    </row>
    <row r="2" spans="1:21" s="1" customFormat="1" ht="18.75" customHeight="1" x14ac:dyDescent="0.2">
      <c r="A2" s="64"/>
      <c r="B2" s="65"/>
      <c r="C2" s="65"/>
      <c r="D2" s="218" t="s">
        <v>94</v>
      </c>
      <c r="E2" s="218"/>
      <c r="F2" s="218"/>
      <c r="G2" s="218"/>
      <c r="H2" s="218"/>
      <c r="I2" s="218"/>
      <c r="J2" s="218"/>
      <c r="K2" s="218"/>
      <c r="L2" s="218"/>
      <c r="M2" s="218"/>
      <c r="N2" s="218"/>
      <c r="O2" s="218"/>
      <c r="P2" s="218"/>
      <c r="Q2" s="207"/>
      <c r="R2" s="44"/>
      <c r="S2" s="66"/>
      <c r="T2" s="59" t="s">
        <v>10</v>
      </c>
      <c r="U2" s="60">
        <v>2</v>
      </c>
    </row>
    <row r="3" spans="1:21" s="1" customFormat="1" ht="18.75" customHeight="1" x14ac:dyDescent="0.2">
      <c r="A3" s="64"/>
      <c r="B3" s="65"/>
      <c r="C3" s="65"/>
      <c r="D3" s="218" t="s">
        <v>68</v>
      </c>
      <c r="E3" s="218"/>
      <c r="F3" s="218"/>
      <c r="G3" s="218"/>
      <c r="H3" s="218"/>
      <c r="I3" s="218"/>
      <c r="J3" s="218"/>
      <c r="K3" s="218"/>
      <c r="L3" s="218"/>
      <c r="M3" s="218"/>
      <c r="N3" s="218"/>
      <c r="O3" s="218"/>
      <c r="P3" s="218"/>
      <c r="Q3" s="207"/>
      <c r="R3" s="44"/>
      <c r="S3" s="66"/>
      <c r="T3" s="59" t="s">
        <v>11</v>
      </c>
      <c r="U3" s="61" t="s">
        <v>138</v>
      </c>
    </row>
    <row r="4" spans="1:21" s="1" customFormat="1" ht="19.5" customHeight="1" x14ac:dyDescent="0.2">
      <c r="A4" s="64"/>
      <c r="B4" s="65"/>
      <c r="C4" s="65"/>
      <c r="D4" s="218"/>
      <c r="E4" s="218"/>
      <c r="F4" s="218"/>
      <c r="G4" s="218"/>
      <c r="H4" s="218"/>
      <c r="I4" s="218"/>
      <c r="J4" s="218"/>
      <c r="K4" s="218"/>
      <c r="L4" s="218"/>
      <c r="M4" s="218"/>
      <c r="N4" s="218"/>
      <c r="O4" s="218"/>
      <c r="P4" s="218"/>
      <c r="Q4" s="207"/>
      <c r="R4" s="44"/>
      <c r="S4" s="66"/>
      <c r="T4" s="59" t="s">
        <v>85</v>
      </c>
      <c r="U4" s="60" t="s">
        <v>130</v>
      </c>
    </row>
    <row r="5" spans="1:21" s="1" customFormat="1" ht="29.25" customHeight="1" x14ac:dyDescent="0.2">
      <c r="A5" s="222" t="s">
        <v>148</v>
      </c>
      <c r="B5" s="222"/>
      <c r="C5" s="222"/>
      <c r="D5" s="180" t="s">
        <v>396</v>
      </c>
      <c r="E5" s="180"/>
      <c r="F5" s="180"/>
      <c r="G5" s="180"/>
      <c r="H5" s="68" t="s">
        <v>70</v>
      </c>
      <c r="I5" s="180" t="s">
        <v>395</v>
      </c>
      <c r="J5" s="180"/>
      <c r="K5" s="180"/>
      <c r="L5" s="180"/>
      <c r="M5" s="180"/>
      <c r="N5" s="180"/>
      <c r="O5" s="180"/>
      <c r="P5" s="180"/>
      <c r="Q5" s="180"/>
      <c r="R5" s="67" t="s">
        <v>71</v>
      </c>
      <c r="S5" s="210">
        <v>42083</v>
      </c>
      <c r="T5" s="211"/>
      <c r="U5" s="212"/>
    </row>
    <row r="6" spans="1:21" s="1" customFormat="1" ht="66" customHeight="1" x14ac:dyDescent="0.2">
      <c r="A6" s="196" t="s">
        <v>69</v>
      </c>
      <c r="B6" s="197"/>
      <c r="C6" s="198"/>
      <c r="D6" s="219" t="s">
        <v>397</v>
      </c>
      <c r="E6" s="219"/>
      <c r="F6" s="219"/>
      <c r="G6" s="219"/>
      <c r="H6" s="219"/>
      <c r="I6" s="219"/>
      <c r="J6" s="219"/>
      <c r="K6" s="219"/>
      <c r="L6" s="219"/>
      <c r="M6" s="219"/>
      <c r="N6" s="219"/>
      <c r="O6" s="219"/>
      <c r="P6" s="219"/>
      <c r="Q6" s="219"/>
      <c r="R6" s="219"/>
      <c r="S6" s="219"/>
      <c r="T6" s="219"/>
      <c r="U6" s="220"/>
    </row>
    <row r="7" spans="1:21" s="1" customFormat="1" ht="34.5" customHeight="1" x14ac:dyDescent="0.2">
      <c r="A7" s="173" t="s">
        <v>72</v>
      </c>
      <c r="B7" s="215" t="s">
        <v>115</v>
      </c>
      <c r="C7" s="216"/>
      <c r="D7" s="216"/>
      <c r="E7" s="216"/>
      <c r="F7" s="217"/>
      <c r="G7" s="215" t="s">
        <v>116</v>
      </c>
      <c r="H7" s="216"/>
      <c r="I7" s="217"/>
      <c r="J7" s="215" t="s">
        <v>101</v>
      </c>
      <c r="K7" s="216"/>
      <c r="L7" s="216"/>
      <c r="M7" s="216"/>
      <c r="N7" s="216"/>
      <c r="O7" s="216"/>
      <c r="P7" s="217"/>
      <c r="Q7" s="213" t="s">
        <v>109</v>
      </c>
      <c r="R7" s="215" t="s">
        <v>117</v>
      </c>
      <c r="S7" s="216"/>
      <c r="T7" s="216"/>
      <c r="U7" s="216"/>
    </row>
    <row r="8" spans="1:21" s="2" customFormat="1" ht="44.25" customHeight="1" x14ac:dyDescent="0.2">
      <c r="A8" s="174"/>
      <c r="B8" s="48" t="s">
        <v>100</v>
      </c>
      <c r="C8" s="48" t="s">
        <v>4</v>
      </c>
      <c r="D8" s="48" t="s">
        <v>0</v>
      </c>
      <c r="E8" s="48" t="s">
        <v>39</v>
      </c>
      <c r="F8" s="48" t="s">
        <v>40</v>
      </c>
      <c r="G8" s="48" t="s">
        <v>5</v>
      </c>
      <c r="H8" s="48" t="s">
        <v>6</v>
      </c>
      <c r="I8" s="48" t="s">
        <v>67</v>
      </c>
      <c r="J8" s="203" t="s">
        <v>7</v>
      </c>
      <c r="K8" s="204"/>
      <c r="L8" s="205"/>
      <c r="M8" s="49" t="s">
        <v>127</v>
      </c>
      <c r="N8" s="49" t="s">
        <v>16</v>
      </c>
      <c r="O8" s="49" t="s">
        <v>17</v>
      </c>
      <c r="P8" s="50" t="s">
        <v>98</v>
      </c>
      <c r="Q8" s="214"/>
      <c r="R8" s="32" t="s">
        <v>96</v>
      </c>
      <c r="S8" s="32" t="s">
        <v>99</v>
      </c>
      <c r="T8" s="55" t="s">
        <v>270</v>
      </c>
      <c r="U8" s="56" t="s">
        <v>41</v>
      </c>
    </row>
    <row r="9" spans="1:21" s="2" customFormat="1" ht="80.25" customHeight="1" x14ac:dyDescent="0.2">
      <c r="A9" s="199">
        <v>1</v>
      </c>
      <c r="B9" s="167" t="s">
        <v>178</v>
      </c>
      <c r="C9" s="171" t="s">
        <v>271</v>
      </c>
      <c r="D9" s="171" t="s">
        <v>272</v>
      </c>
      <c r="E9" s="171" t="s">
        <v>273</v>
      </c>
      <c r="F9" s="171" t="s">
        <v>274</v>
      </c>
      <c r="G9" s="175" t="s">
        <v>315</v>
      </c>
      <c r="H9" s="175" t="s">
        <v>265</v>
      </c>
      <c r="I9" s="188">
        <f>IF(AND(G9="ALTA",H9="ALTO"),9,IF(AND(G9="MEDIA",H9="ALTO"),6,IF(AND(G9="BAJA",H9="ALTO"),3,IF(AND(G9="ALTA",H9="MEDIO"),6,IF(AND(G9="MEDIA",H9="MEDIO"),4,IF(AND(G9="BAJA",H9="MEDIO"),2,IF(AND(G9="ALTA",H9="BAJO"),3,IF(AND(G9="MEDIA",H9="BAJO"),2,1))))))))</f>
        <v>9</v>
      </c>
      <c r="J9" s="51" t="s">
        <v>316</v>
      </c>
      <c r="K9" s="95">
        <f>IF(J9="Documentados Aplicados y Efectivos",1,IF(J9="No existen",5,IF(J9="No aplicados",4,IF(J9="Aplicados - No Efectivos",3,IF(J9="Aplicados efectivos y No Documentados",2,0)))))</f>
        <v>1</v>
      </c>
      <c r="L9" s="191">
        <f>ROUND(AVERAGEIF(K9:K11,"&gt;0"),0)</f>
        <v>1</v>
      </c>
      <c r="M9" s="150" t="s">
        <v>318</v>
      </c>
      <c r="N9" s="52" t="s">
        <v>340</v>
      </c>
      <c r="O9" s="52" t="s">
        <v>342</v>
      </c>
      <c r="P9" s="186">
        <f>ROUND((I9*L9),0)</f>
        <v>9</v>
      </c>
      <c r="Q9" s="183" t="str">
        <f>IF(P9&gt;=12,"GRAVE", IF(P9&lt;=3, "LEVE", "MODERADO"))</f>
        <v>MODERADO</v>
      </c>
      <c r="R9" s="97" t="s">
        <v>145</v>
      </c>
      <c r="S9" s="57" t="s">
        <v>349</v>
      </c>
      <c r="T9" s="163" t="s">
        <v>349</v>
      </c>
      <c r="U9" s="208" t="s">
        <v>351</v>
      </c>
    </row>
    <row r="10" spans="1:21" s="2" customFormat="1" ht="65.099999999999994" customHeight="1" x14ac:dyDescent="0.2">
      <c r="A10" s="200"/>
      <c r="B10" s="168"/>
      <c r="C10" s="172"/>
      <c r="D10" s="172"/>
      <c r="E10" s="172"/>
      <c r="F10" s="172"/>
      <c r="G10" s="176"/>
      <c r="H10" s="176"/>
      <c r="I10" s="189"/>
      <c r="J10" s="51" t="s">
        <v>316</v>
      </c>
      <c r="K10" s="95">
        <f t="shared" ref="K10:K38" si="0">IF(J10="Documentados Aplicados y Efectivos",1,IF(J10="No existen",5,IF(J10="No aplicados",4,IF(J10="Aplicados - No Efectivos",3,IF(J10="Aplicados efectivos y No Documentados",2,0)))))</f>
        <v>1</v>
      </c>
      <c r="L10" s="192"/>
      <c r="M10" s="151" t="s">
        <v>319</v>
      </c>
      <c r="N10" s="52" t="s">
        <v>339</v>
      </c>
      <c r="O10" s="52" t="s">
        <v>343</v>
      </c>
      <c r="P10" s="187"/>
      <c r="Q10" s="184"/>
      <c r="R10" s="194" t="s">
        <v>145</v>
      </c>
      <c r="S10" s="194" t="s">
        <v>350</v>
      </c>
      <c r="T10" s="194" t="s">
        <v>350</v>
      </c>
      <c r="U10" s="209"/>
    </row>
    <row r="11" spans="1:21" s="2" customFormat="1" ht="65.099999999999994" customHeight="1" x14ac:dyDescent="0.2">
      <c r="A11" s="200"/>
      <c r="B11" s="168"/>
      <c r="C11" s="172"/>
      <c r="D11" s="172"/>
      <c r="E11" s="172"/>
      <c r="F11" s="172"/>
      <c r="G11" s="176"/>
      <c r="H11" s="176"/>
      <c r="I11" s="189"/>
      <c r="J11" s="51" t="s">
        <v>316</v>
      </c>
      <c r="K11" s="95">
        <f t="shared" si="0"/>
        <v>1</v>
      </c>
      <c r="L11" s="193"/>
      <c r="M11" s="151" t="s">
        <v>320</v>
      </c>
      <c r="N11" s="52" t="s">
        <v>341</v>
      </c>
      <c r="O11" s="52" t="s">
        <v>342</v>
      </c>
      <c r="P11" s="187"/>
      <c r="Q11" s="184"/>
      <c r="R11" s="195"/>
      <c r="S11" s="195" t="s">
        <v>384</v>
      </c>
      <c r="T11" s="195"/>
      <c r="U11" s="209"/>
    </row>
    <row r="12" spans="1:21" s="2" customFormat="1" ht="64.5" customHeight="1" x14ac:dyDescent="0.2">
      <c r="A12" s="166">
        <v>2</v>
      </c>
      <c r="B12" s="167" t="s">
        <v>178</v>
      </c>
      <c r="C12" s="194" t="s">
        <v>275</v>
      </c>
      <c r="D12" s="221" t="s">
        <v>276</v>
      </c>
      <c r="E12" s="177" t="s">
        <v>277</v>
      </c>
      <c r="F12" s="177" t="s">
        <v>278</v>
      </c>
      <c r="G12" s="175" t="s">
        <v>171</v>
      </c>
      <c r="H12" s="175" t="s">
        <v>267</v>
      </c>
      <c r="I12" s="188">
        <f t="shared" ref="I12" si="1">IF(AND(G12="ALTA",H12="ALTO"),9,IF(AND(G12="MEDIA",H12="ALTO"),6,IF(AND(G12="BAJA",H12="ALTO"),3,IF(AND(G12="ALTA",H12="MEDIO"),6,IF(AND(G12="MEDIA",H12="MEDIO"),4,IF(AND(G12="BAJA",H12="MEDIO"),2,IF(AND(G12="ALTA",H12="BAJO"),3,IF(AND(G12="MEDIA",H12="BAJO"),2,
1))))))))</f>
        <v>2</v>
      </c>
      <c r="J12" s="51" t="s">
        <v>316</v>
      </c>
      <c r="K12" s="95">
        <f t="shared" si="0"/>
        <v>1</v>
      </c>
      <c r="L12" s="191">
        <f t="shared" ref="L12" si="2">ROUND(AVERAGEIF(K12:K14,"&gt;0"),0)</f>
        <v>1</v>
      </c>
      <c r="M12" s="152" t="s">
        <v>321</v>
      </c>
      <c r="N12" s="52" t="s">
        <v>344</v>
      </c>
      <c r="O12" s="52" t="s">
        <v>343</v>
      </c>
      <c r="P12" s="186">
        <f t="shared" ref="P12" si="3">ROUND((I12*L12),0)</f>
        <v>2</v>
      </c>
      <c r="Q12" s="183" t="str">
        <f t="shared" ref="Q12" si="4">IF(P12&gt;=12,"GRAVE", IF(P12&lt;=3, "LEVE", "MODERADO"))</f>
        <v>LEVE</v>
      </c>
      <c r="R12" s="97" t="s">
        <v>142</v>
      </c>
      <c r="S12" s="149" t="s">
        <v>352</v>
      </c>
      <c r="T12" s="163" t="s">
        <v>352</v>
      </c>
      <c r="U12" s="202" t="s">
        <v>355</v>
      </c>
    </row>
    <row r="13" spans="1:21" s="2" customFormat="1" ht="64.5" customHeight="1" x14ac:dyDescent="0.2">
      <c r="A13" s="166"/>
      <c r="B13" s="168"/>
      <c r="C13" s="201"/>
      <c r="D13" s="221"/>
      <c r="E13" s="177" t="s">
        <v>279</v>
      </c>
      <c r="F13" s="177" t="s">
        <v>280</v>
      </c>
      <c r="G13" s="176"/>
      <c r="H13" s="176"/>
      <c r="I13" s="189"/>
      <c r="J13" s="51" t="s">
        <v>316</v>
      </c>
      <c r="K13" s="95">
        <f t="shared" si="0"/>
        <v>1</v>
      </c>
      <c r="L13" s="192"/>
      <c r="M13" s="152" t="s">
        <v>322</v>
      </c>
      <c r="N13" s="52" t="s">
        <v>344</v>
      </c>
      <c r="O13" s="52" t="s">
        <v>345</v>
      </c>
      <c r="P13" s="187"/>
      <c r="Q13" s="184"/>
      <c r="R13" s="97" t="s">
        <v>142</v>
      </c>
      <c r="S13" s="149" t="s">
        <v>353</v>
      </c>
      <c r="T13" s="165" t="s">
        <v>353</v>
      </c>
      <c r="U13" s="202"/>
    </row>
    <row r="14" spans="1:21" s="2" customFormat="1" ht="64.5" customHeight="1" x14ac:dyDescent="0.2">
      <c r="A14" s="166"/>
      <c r="B14" s="168"/>
      <c r="C14" s="201"/>
      <c r="D14" s="221"/>
      <c r="E14" s="177"/>
      <c r="F14" s="177"/>
      <c r="G14" s="176"/>
      <c r="H14" s="176"/>
      <c r="I14" s="189"/>
      <c r="J14" s="51" t="s">
        <v>316</v>
      </c>
      <c r="K14" s="95">
        <f t="shared" si="0"/>
        <v>1</v>
      </c>
      <c r="L14" s="193"/>
      <c r="M14" s="152" t="s">
        <v>323</v>
      </c>
      <c r="N14" s="52" t="s">
        <v>344</v>
      </c>
      <c r="O14" s="52" t="s">
        <v>345</v>
      </c>
      <c r="P14" s="187"/>
      <c r="Q14" s="184"/>
      <c r="R14" s="97" t="s">
        <v>142</v>
      </c>
      <c r="S14" s="153" t="s">
        <v>354</v>
      </c>
      <c r="T14" s="153" t="s">
        <v>354</v>
      </c>
      <c r="U14" s="202"/>
    </row>
    <row r="15" spans="1:21" s="2" customFormat="1" ht="64.5" customHeight="1" x14ac:dyDescent="0.2">
      <c r="A15" s="166">
        <v>3</v>
      </c>
      <c r="B15" s="167" t="s">
        <v>176</v>
      </c>
      <c r="C15" s="178" t="s">
        <v>281</v>
      </c>
      <c r="D15" s="179" t="s">
        <v>282</v>
      </c>
      <c r="E15" s="179" t="s">
        <v>283</v>
      </c>
      <c r="F15" s="179" t="s">
        <v>284</v>
      </c>
      <c r="G15" s="175" t="s">
        <v>171</v>
      </c>
      <c r="H15" s="175" t="s">
        <v>267</v>
      </c>
      <c r="I15" s="188">
        <f t="shared" ref="I15" si="5">IF(AND(G15="ALTA",H15="ALTO"),9,IF(AND(G15="MEDIA",H15="ALTO"),6,IF(AND(G15="BAJA",H15="ALTO"),3,IF(AND(G15="ALTA",H15="MEDIO"),6,IF(AND(G15="MEDIA",H15="MEDIO"),4,IF(AND(G15="BAJA",H15="MEDIO"),2,IF(AND(G15="ALTA",H15="BAJO"),3,IF(AND(G15="MEDIA",H15="BAJO"),2,
1))))))))</f>
        <v>2</v>
      </c>
      <c r="J15" s="51" t="s">
        <v>316</v>
      </c>
      <c r="K15" s="95">
        <f t="shared" si="0"/>
        <v>1</v>
      </c>
      <c r="L15" s="191">
        <f t="shared" ref="L15" si="6">ROUND(AVERAGEIF(K15:K17,"&gt;0"),0)</f>
        <v>1</v>
      </c>
      <c r="M15" s="152" t="s">
        <v>324</v>
      </c>
      <c r="N15" s="52" t="s">
        <v>339</v>
      </c>
      <c r="O15" s="52" t="s">
        <v>345</v>
      </c>
      <c r="P15" s="186">
        <f t="shared" ref="P15" si="7">ROUND((I15*L15),0)</f>
        <v>2</v>
      </c>
      <c r="Q15" s="183" t="str">
        <f t="shared" ref="Q15" si="8">IF(P15&gt;=12,"GRAVE", IF(P15&lt;=3, "LEVE", "MODERADO"))</f>
        <v>LEVE</v>
      </c>
      <c r="R15" s="97" t="s">
        <v>142</v>
      </c>
      <c r="S15" s="153" t="s">
        <v>356</v>
      </c>
      <c r="T15" s="153" t="s">
        <v>356</v>
      </c>
      <c r="U15" s="185" t="s">
        <v>359</v>
      </c>
    </row>
    <row r="16" spans="1:21" s="2" customFormat="1" ht="64.5" customHeight="1" x14ac:dyDescent="0.2">
      <c r="A16" s="166"/>
      <c r="B16" s="168"/>
      <c r="C16" s="178" t="s">
        <v>285</v>
      </c>
      <c r="D16" s="179" t="s">
        <v>286</v>
      </c>
      <c r="E16" s="179"/>
      <c r="F16" s="179" t="s">
        <v>287</v>
      </c>
      <c r="G16" s="176"/>
      <c r="H16" s="176"/>
      <c r="I16" s="189"/>
      <c r="J16" s="51" t="s">
        <v>316</v>
      </c>
      <c r="K16" s="95">
        <f t="shared" si="0"/>
        <v>1</v>
      </c>
      <c r="L16" s="192"/>
      <c r="M16" s="152" t="s">
        <v>325</v>
      </c>
      <c r="N16" s="52" t="s">
        <v>346</v>
      </c>
      <c r="O16" s="52" t="s">
        <v>345</v>
      </c>
      <c r="P16" s="187"/>
      <c r="Q16" s="184"/>
      <c r="R16" s="97" t="s">
        <v>142</v>
      </c>
      <c r="S16" s="153" t="s">
        <v>357</v>
      </c>
      <c r="T16" s="153" t="s">
        <v>357</v>
      </c>
      <c r="U16" s="185"/>
    </row>
    <row r="17" spans="1:21" s="2" customFormat="1" ht="64.5" customHeight="1" x14ac:dyDescent="0.2">
      <c r="A17" s="166"/>
      <c r="B17" s="168"/>
      <c r="C17" s="178" t="s">
        <v>285</v>
      </c>
      <c r="D17" s="179" t="s">
        <v>286</v>
      </c>
      <c r="E17" s="179"/>
      <c r="F17" s="179" t="s">
        <v>287</v>
      </c>
      <c r="G17" s="176"/>
      <c r="H17" s="176"/>
      <c r="I17" s="189"/>
      <c r="J17" s="51" t="s">
        <v>316</v>
      </c>
      <c r="K17" s="95">
        <f t="shared" si="0"/>
        <v>1</v>
      </c>
      <c r="L17" s="193"/>
      <c r="M17" s="152" t="s">
        <v>326</v>
      </c>
      <c r="N17" s="52" t="s">
        <v>346</v>
      </c>
      <c r="O17" s="52" t="s">
        <v>345</v>
      </c>
      <c r="P17" s="187"/>
      <c r="Q17" s="184"/>
      <c r="R17" s="97" t="s">
        <v>142</v>
      </c>
      <c r="S17" s="153" t="s">
        <v>358</v>
      </c>
      <c r="T17" s="153" t="s">
        <v>358</v>
      </c>
      <c r="U17" s="185"/>
    </row>
    <row r="18" spans="1:21" s="2" customFormat="1" ht="64.5" customHeight="1" x14ac:dyDescent="0.2">
      <c r="A18" s="166">
        <v>4</v>
      </c>
      <c r="B18" s="167" t="s">
        <v>177</v>
      </c>
      <c r="C18" s="178" t="s">
        <v>288</v>
      </c>
      <c r="D18" s="179" t="s">
        <v>289</v>
      </c>
      <c r="E18" s="177" t="s">
        <v>290</v>
      </c>
      <c r="F18" s="177" t="s">
        <v>291</v>
      </c>
      <c r="G18" s="175" t="s">
        <v>171</v>
      </c>
      <c r="H18" s="175" t="s">
        <v>265</v>
      </c>
      <c r="I18" s="188">
        <f t="shared" ref="I18" si="9">IF(AND(G18="ALTA",H18="ALTO"),9,IF(AND(G18="MEDIA",H18="ALTO"),6,IF(AND(G18="BAJA",H18="ALTO"),3,IF(AND(G18="ALTA",H18="MEDIO"),6,IF(AND(G18="MEDIA",H18="MEDIO"),4,IF(AND(G18="BAJA",H18="MEDIO"),2,IF(AND(G18="ALTA",H18="BAJO"),3,IF(AND(G18="MEDIA",H18="BAJO"),2,
1))))))))</f>
        <v>6</v>
      </c>
      <c r="J18" s="51" t="s">
        <v>316</v>
      </c>
      <c r="K18" s="95">
        <f t="shared" si="0"/>
        <v>1</v>
      </c>
      <c r="L18" s="191">
        <f t="shared" ref="L18" si="10">ROUND(AVERAGEIF(K18:K20,"&gt;0"),0)</f>
        <v>1</v>
      </c>
      <c r="M18" s="152" t="s">
        <v>327</v>
      </c>
      <c r="N18" s="52" t="s">
        <v>339</v>
      </c>
      <c r="O18" s="52" t="s">
        <v>345</v>
      </c>
      <c r="P18" s="186">
        <f t="shared" ref="P18" si="11">ROUND((I18*L18),0)</f>
        <v>6</v>
      </c>
      <c r="Q18" s="183" t="str">
        <f t="shared" ref="Q18" si="12">IF(P18&gt;=12,"GRAVE", IF(P18&lt;=3, "LEVE", "MODERADO"))</f>
        <v>MODERADO</v>
      </c>
      <c r="R18" s="97" t="s">
        <v>143</v>
      </c>
      <c r="S18" s="152" t="s">
        <v>360</v>
      </c>
      <c r="T18" s="162" t="s">
        <v>360</v>
      </c>
      <c r="U18" s="181" t="s">
        <v>363</v>
      </c>
    </row>
    <row r="19" spans="1:21" s="2" customFormat="1" ht="64.5" customHeight="1" x14ac:dyDescent="0.2">
      <c r="A19" s="166"/>
      <c r="B19" s="168"/>
      <c r="C19" s="178"/>
      <c r="D19" s="179"/>
      <c r="E19" s="177"/>
      <c r="F19" s="177"/>
      <c r="G19" s="176"/>
      <c r="H19" s="176"/>
      <c r="I19" s="189"/>
      <c r="J19" s="51" t="s">
        <v>316</v>
      </c>
      <c r="K19" s="95">
        <f t="shared" si="0"/>
        <v>1</v>
      </c>
      <c r="L19" s="192"/>
      <c r="M19" s="152" t="s">
        <v>328</v>
      </c>
      <c r="N19" s="52" t="s">
        <v>346</v>
      </c>
      <c r="O19" s="52" t="s">
        <v>345</v>
      </c>
      <c r="P19" s="187"/>
      <c r="Q19" s="184"/>
      <c r="R19" s="97" t="s">
        <v>143</v>
      </c>
      <c r="S19" s="152" t="s">
        <v>361</v>
      </c>
      <c r="T19" s="162" t="s">
        <v>361</v>
      </c>
      <c r="U19" s="182"/>
    </row>
    <row r="20" spans="1:21" s="2" customFormat="1" ht="64.5" customHeight="1" x14ac:dyDescent="0.2">
      <c r="A20" s="166"/>
      <c r="B20" s="168"/>
      <c r="C20" s="178"/>
      <c r="D20" s="179"/>
      <c r="E20" s="177"/>
      <c r="F20" s="177"/>
      <c r="G20" s="176"/>
      <c r="H20" s="176"/>
      <c r="I20" s="189"/>
      <c r="J20" s="51" t="s">
        <v>316</v>
      </c>
      <c r="K20" s="95">
        <f t="shared" si="0"/>
        <v>1</v>
      </c>
      <c r="L20" s="193"/>
      <c r="M20" s="152" t="s">
        <v>329</v>
      </c>
      <c r="N20" s="52" t="s">
        <v>340</v>
      </c>
      <c r="O20" s="52" t="s">
        <v>345</v>
      </c>
      <c r="P20" s="187"/>
      <c r="Q20" s="184"/>
      <c r="R20" s="97" t="s">
        <v>143</v>
      </c>
      <c r="S20" s="152" t="s">
        <v>362</v>
      </c>
      <c r="T20" s="162" t="s">
        <v>362</v>
      </c>
      <c r="U20" s="182"/>
    </row>
    <row r="21" spans="1:21" s="2" customFormat="1" ht="64.5" customHeight="1" x14ac:dyDescent="0.2">
      <c r="A21" s="166">
        <v>5</v>
      </c>
      <c r="B21" s="167" t="s">
        <v>177</v>
      </c>
      <c r="C21" s="178" t="s">
        <v>292</v>
      </c>
      <c r="D21" s="170" t="s">
        <v>293</v>
      </c>
      <c r="E21" s="194" t="s">
        <v>294</v>
      </c>
      <c r="F21" s="170" t="s">
        <v>295</v>
      </c>
      <c r="G21" s="175" t="s">
        <v>171</v>
      </c>
      <c r="H21" s="175" t="s">
        <v>267</v>
      </c>
      <c r="I21" s="188">
        <f t="shared" ref="I21" si="13">IF(AND(G21="ALTA",H21="ALTO"),9,IF(AND(G21="MEDIA",H21="ALTO"),6,IF(AND(G21="BAJA",H21="ALTO"),3,IF(AND(G21="ALTA",H21="MEDIO"),6,IF(AND(G21="MEDIA",H21="MEDIO"),4,IF(AND(G21="BAJA",H21="MEDIO"),2,IF(AND(G21="ALTA",H21="BAJO"),3,IF(AND(G21="MEDIA",H21="BAJO"),2,
1))))))))</f>
        <v>2</v>
      </c>
      <c r="J21" s="51" t="s">
        <v>316</v>
      </c>
      <c r="K21" s="95">
        <f t="shared" si="0"/>
        <v>1</v>
      </c>
      <c r="L21" s="191">
        <f t="shared" ref="L21" si="14">ROUND(AVERAGEIF(K21:K23,"&gt;0"),0)</f>
        <v>1</v>
      </c>
      <c r="M21" s="152" t="s">
        <v>330</v>
      </c>
      <c r="N21" s="52" t="s">
        <v>347</v>
      </c>
      <c r="O21" s="52" t="s">
        <v>345</v>
      </c>
      <c r="P21" s="186">
        <f t="shared" ref="P21" si="15">ROUND((I21*L21),0)</f>
        <v>2</v>
      </c>
      <c r="Q21" s="183" t="str">
        <f t="shared" ref="Q21" si="16">IF(P21&gt;=12,"GRAVE", IF(P21&lt;=3, "LEVE", "MODERADO"))</f>
        <v>LEVE</v>
      </c>
      <c r="R21" s="97" t="s">
        <v>142</v>
      </c>
      <c r="S21" s="153" t="s">
        <v>364</v>
      </c>
      <c r="T21" s="153" t="s">
        <v>364</v>
      </c>
      <c r="U21" s="185" t="s">
        <v>367</v>
      </c>
    </row>
    <row r="22" spans="1:21" s="2" customFormat="1" ht="64.5" customHeight="1" x14ac:dyDescent="0.2">
      <c r="A22" s="166"/>
      <c r="B22" s="168"/>
      <c r="C22" s="178"/>
      <c r="D22" s="170"/>
      <c r="E22" s="201"/>
      <c r="F22" s="170"/>
      <c r="G22" s="176"/>
      <c r="H22" s="176"/>
      <c r="I22" s="189"/>
      <c r="J22" s="51" t="s">
        <v>316</v>
      </c>
      <c r="K22" s="95">
        <f t="shared" si="0"/>
        <v>1</v>
      </c>
      <c r="L22" s="192"/>
      <c r="M22" s="152" t="s">
        <v>331</v>
      </c>
      <c r="N22" s="52" t="s">
        <v>347</v>
      </c>
      <c r="O22" s="52" t="s">
        <v>348</v>
      </c>
      <c r="P22" s="187"/>
      <c r="Q22" s="184"/>
      <c r="R22" s="97" t="s">
        <v>142</v>
      </c>
      <c r="S22" s="153" t="s">
        <v>365</v>
      </c>
      <c r="T22" s="153" t="s">
        <v>365</v>
      </c>
      <c r="U22" s="185"/>
    </row>
    <row r="23" spans="1:21" s="2" customFormat="1" ht="64.5" customHeight="1" x14ac:dyDescent="0.2">
      <c r="A23" s="166"/>
      <c r="B23" s="168"/>
      <c r="C23" s="178"/>
      <c r="D23" s="170"/>
      <c r="E23" s="201"/>
      <c r="F23" s="170"/>
      <c r="G23" s="176"/>
      <c r="H23" s="176"/>
      <c r="I23" s="190"/>
      <c r="J23" s="117" t="s">
        <v>316</v>
      </c>
      <c r="K23" s="118">
        <f t="shared" si="0"/>
        <v>1</v>
      </c>
      <c r="L23" s="193"/>
      <c r="M23" s="152" t="s">
        <v>332</v>
      </c>
      <c r="N23" s="52" t="s">
        <v>347</v>
      </c>
      <c r="O23" s="52" t="s">
        <v>342</v>
      </c>
      <c r="P23" s="187"/>
      <c r="Q23" s="184"/>
      <c r="R23" s="97" t="s">
        <v>142</v>
      </c>
      <c r="S23" s="153" t="s">
        <v>366</v>
      </c>
      <c r="T23" s="153" t="s">
        <v>366</v>
      </c>
      <c r="U23" s="185"/>
    </row>
    <row r="24" spans="1:21" s="112" customFormat="1" ht="64.5" customHeight="1" x14ac:dyDescent="0.2">
      <c r="A24" s="166">
        <v>6</v>
      </c>
      <c r="B24" s="167" t="s">
        <v>176</v>
      </c>
      <c r="C24" s="170" t="s">
        <v>296</v>
      </c>
      <c r="D24" s="170" t="s">
        <v>297</v>
      </c>
      <c r="E24" s="171" t="s">
        <v>298</v>
      </c>
      <c r="F24" s="170" t="s">
        <v>299</v>
      </c>
      <c r="G24" s="175" t="s">
        <v>229</v>
      </c>
      <c r="H24" s="175" t="s">
        <v>265</v>
      </c>
      <c r="I24" s="188">
        <f t="shared" ref="I24" si="17">IF(AND(G24="ALTA",H24="ALTO"),9,IF(AND(G24="MEDIA",H24="ALTO"),6,IF(AND(G24="BAJA",H24="ALTO"),3,IF(AND(G24="ALTA",H24="MEDIO"),6,IF(AND(G24="MEDIA",H24="MEDIO"),4,IF(AND(G24="BAJA",H24="MEDIO"),2,IF(AND(G24="ALTA",H24="BAJO"),3,IF(AND(G24="MEDIA",H24="BAJO"),2,
1))))))))</f>
        <v>3</v>
      </c>
      <c r="J24" s="117" t="s">
        <v>338</v>
      </c>
      <c r="K24" s="118">
        <f t="shared" si="0"/>
        <v>2</v>
      </c>
      <c r="L24" s="191">
        <f t="shared" ref="L24" si="18">ROUND(AVERAGEIF(K24:K26,"&gt;0"),0)</f>
        <v>2</v>
      </c>
      <c r="M24" s="152" t="s">
        <v>333</v>
      </c>
      <c r="N24" s="52" t="s">
        <v>347</v>
      </c>
      <c r="O24" s="52" t="s">
        <v>345</v>
      </c>
      <c r="P24" s="186">
        <f t="shared" ref="P24" si="19">ROUND((I24*L24),0)</f>
        <v>6</v>
      </c>
      <c r="Q24" s="183" t="str">
        <f t="shared" ref="Q24" si="20">IF(P24&gt;=12,"GRAVE", IF(P24&lt;=3, "LEVE", "MODERADO"))</f>
        <v>MODERADO</v>
      </c>
      <c r="R24" s="97" t="s">
        <v>143</v>
      </c>
      <c r="S24" s="153" t="s">
        <v>368</v>
      </c>
      <c r="T24" s="153" t="s">
        <v>368</v>
      </c>
      <c r="U24" s="185" t="s">
        <v>370</v>
      </c>
    </row>
    <row r="25" spans="1:21" s="112" customFormat="1" ht="64.5" customHeight="1" x14ac:dyDescent="0.2">
      <c r="A25" s="166"/>
      <c r="B25" s="168"/>
      <c r="C25" s="170"/>
      <c r="D25" s="170"/>
      <c r="E25" s="172"/>
      <c r="F25" s="170"/>
      <c r="G25" s="176"/>
      <c r="H25" s="176"/>
      <c r="I25" s="189"/>
      <c r="J25" s="116" t="s">
        <v>338</v>
      </c>
      <c r="K25" s="118">
        <f t="shared" si="0"/>
        <v>2</v>
      </c>
      <c r="L25" s="192"/>
      <c r="M25" s="152" t="s">
        <v>334</v>
      </c>
      <c r="N25" s="52" t="s">
        <v>344</v>
      </c>
      <c r="O25" s="52" t="s">
        <v>342</v>
      </c>
      <c r="P25" s="187"/>
      <c r="Q25" s="184"/>
      <c r="R25" s="97" t="s">
        <v>143</v>
      </c>
      <c r="S25" s="153" t="s">
        <v>369</v>
      </c>
      <c r="T25" s="153" t="s">
        <v>369</v>
      </c>
      <c r="U25" s="185"/>
    </row>
    <row r="26" spans="1:21" s="112" customFormat="1" ht="64.5" customHeight="1" x14ac:dyDescent="0.2">
      <c r="A26" s="166"/>
      <c r="B26" s="169"/>
      <c r="C26" s="170"/>
      <c r="D26" s="170"/>
      <c r="E26" s="172"/>
      <c r="F26" s="170"/>
      <c r="G26" s="176"/>
      <c r="H26" s="176"/>
      <c r="I26" s="190"/>
      <c r="J26" s="116"/>
      <c r="K26" s="118">
        <f t="shared" si="0"/>
        <v>0</v>
      </c>
      <c r="L26" s="193"/>
      <c r="M26" s="152"/>
      <c r="N26" s="52"/>
      <c r="O26" s="52"/>
      <c r="P26" s="187"/>
      <c r="Q26" s="184"/>
      <c r="R26" s="97"/>
      <c r="S26" s="57" t="s">
        <v>384</v>
      </c>
      <c r="T26" s="153" t="s">
        <v>384</v>
      </c>
      <c r="U26" s="185"/>
    </row>
    <row r="27" spans="1:21" s="112" customFormat="1" ht="64.5" customHeight="1" x14ac:dyDescent="0.2">
      <c r="A27" s="166">
        <v>7</v>
      </c>
      <c r="B27" s="167" t="s">
        <v>176</v>
      </c>
      <c r="C27" s="167" t="s">
        <v>300</v>
      </c>
      <c r="D27" s="167" t="s">
        <v>301</v>
      </c>
      <c r="E27" s="167" t="s">
        <v>302</v>
      </c>
      <c r="F27" s="167" t="s">
        <v>303</v>
      </c>
      <c r="G27" s="175" t="s">
        <v>171</v>
      </c>
      <c r="H27" s="175" t="s">
        <v>266</v>
      </c>
      <c r="I27" s="188">
        <f t="shared" ref="I27" si="21">IF(AND(G27="ALTA",H27="ALTO"),9,IF(AND(G27="MEDIA",H27="ALTO"),6,IF(AND(G27="BAJA",H27="ALTO"),3,IF(AND(G27="ALTA",H27="MEDIO"),6,IF(AND(G27="MEDIA",H27="MEDIO"),4,IF(AND(G27="BAJA",H27="MEDIO"),2,IF(AND(G27="ALTA",H27="BAJO"),3,IF(AND(G27="MEDIA",H27="BAJO"),2,
1))))))))</f>
        <v>4</v>
      </c>
      <c r="J27" s="51" t="s">
        <v>316</v>
      </c>
      <c r="K27" s="118">
        <f t="shared" si="0"/>
        <v>1</v>
      </c>
      <c r="L27" s="191">
        <f t="shared" ref="L27" si="22">ROUND(AVERAGEIF(K27:K29,"&gt;0"),0)</f>
        <v>1</v>
      </c>
      <c r="M27" s="52" t="s">
        <v>333</v>
      </c>
      <c r="N27" s="52" t="s">
        <v>347</v>
      </c>
      <c r="O27" s="52" t="s">
        <v>345</v>
      </c>
      <c r="P27" s="186">
        <f t="shared" ref="P27:P36" si="23">ROUND((I27*L27),0)</f>
        <v>4</v>
      </c>
      <c r="Q27" s="183" t="str">
        <f t="shared" ref="Q27" si="24">IF(P27&gt;=12,"GRAVE", IF(P27&lt;=3, "LEVE", "MODERADO"))</f>
        <v>MODERADO</v>
      </c>
      <c r="R27" s="97" t="s">
        <v>143</v>
      </c>
      <c r="S27" s="57" t="s">
        <v>368</v>
      </c>
      <c r="T27" s="153" t="s">
        <v>368</v>
      </c>
      <c r="U27" s="208" t="s">
        <v>370</v>
      </c>
    </row>
    <row r="28" spans="1:21" s="112" customFormat="1" ht="64.5" customHeight="1" x14ac:dyDescent="0.2">
      <c r="A28" s="166"/>
      <c r="B28" s="168"/>
      <c r="C28" s="168"/>
      <c r="D28" s="168"/>
      <c r="E28" s="168"/>
      <c r="F28" s="168"/>
      <c r="G28" s="176"/>
      <c r="H28" s="176"/>
      <c r="I28" s="189"/>
      <c r="J28" s="51" t="s">
        <v>316</v>
      </c>
      <c r="K28" s="118">
        <f t="shared" si="0"/>
        <v>1</v>
      </c>
      <c r="L28" s="192"/>
      <c r="M28" s="152" t="s">
        <v>334</v>
      </c>
      <c r="N28" s="52" t="s">
        <v>344</v>
      </c>
      <c r="O28" s="52" t="s">
        <v>342</v>
      </c>
      <c r="P28" s="187"/>
      <c r="Q28" s="184"/>
      <c r="R28" s="97" t="s">
        <v>143</v>
      </c>
      <c r="S28" s="57" t="s">
        <v>369</v>
      </c>
      <c r="T28" s="153" t="s">
        <v>369</v>
      </c>
      <c r="U28" s="209"/>
    </row>
    <row r="29" spans="1:21" s="112" customFormat="1" ht="64.5" customHeight="1" x14ac:dyDescent="0.2">
      <c r="A29" s="166"/>
      <c r="B29" s="169"/>
      <c r="C29" s="169"/>
      <c r="D29" s="169"/>
      <c r="E29" s="169"/>
      <c r="F29" s="169"/>
      <c r="G29" s="176"/>
      <c r="H29" s="176"/>
      <c r="I29" s="190"/>
      <c r="J29" s="117"/>
      <c r="K29" s="118">
        <f t="shared" si="0"/>
        <v>0</v>
      </c>
      <c r="L29" s="193"/>
      <c r="M29" s="52"/>
      <c r="N29" s="52"/>
      <c r="O29" s="52"/>
      <c r="P29" s="187"/>
      <c r="Q29" s="184"/>
      <c r="R29" s="97"/>
      <c r="S29" s="57" t="s">
        <v>384</v>
      </c>
      <c r="T29" s="58" t="s">
        <v>384</v>
      </c>
      <c r="U29" s="209"/>
    </row>
    <row r="30" spans="1:21" s="132" customFormat="1" ht="64.5" customHeight="1" x14ac:dyDescent="0.2">
      <c r="A30" s="166">
        <v>8</v>
      </c>
      <c r="B30" s="167" t="s">
        <v>176</v>
      </c>
      <c r="C30" s="167" t="s">
        <v>304</v>
      </c>
      <c r="D30" s="167" t="s">
        <v>305</v>
      </c>
      <c r="E30" s="167" t="s">
        <v>302</v>
      </c>
      <c r="F30" s="167" t="s">
        <v>306</v>
      </c>
      <c r="G30" s="175" t="s">
        <v>171</v>
      </c>
      <c r="H30" s="175" t="s">
        <v>266</v>
      </c>
      <c r="I30" s="188">
        <f t="shared" ref="I30:I36" si="25">IF(AND(G30="ALTA",H30="ALTO"),9,IF(AND(G30="MEDIA",H30="ALTO"),6,IF(AND(G30="BAJA",H30="ALTO"),3,IF(AND(G30="ALTA",H30="MEDIO"),6,IF(AND(G30="MEDIA",H30="MEDIO"),4,IF(AND(G30="BAJA",H30="MEDIO"),2,IF(AND(G30="ALTA",H30="BAJO"),3,IF(AND(G30="MEDIA",H30="BAJO"),2,
1))))))))</f>
        <v>4</v>
      </c>
      <c r="J30" s="117" t="s">
        <v>316</v>
      </c>
      <c r="K30" s="118">
        <f t="shared" si="0"/>
        <v>1</v>
      </c>
      <c r="L30" s="191">
        <f t="shared" ref="L30:L33" si="26">ROUND(AVERAGEIF(K30:K32,"&gt;0"),0)</f>
        <v>1</v>
      </c>
      <c r="M30" s="52" t="s">
        <v>333</v>
      </c>
      <c r="N30" s="52" t="s">
        <v>347</v>
      </c>
      <c r="O30" s="52" t="s">
        <v>345</v>
      </c>
      <c r="P30" s="186">
        <f t="shared" si="23"/>
        <v>4</v>
      </c>
      <c r="Q30" s="183" t="str">
        <f t="shared" ref="Q30" si="27">IF(P30&gt;=12,"GRAVE", IF(P30&lt;=3, "LEVE", "MODERADO"))</f>
        <v>MODERADO</v>
      </c>
      <c r="R30" s="97" t="s">
        <v>143</v>
      </c>
      <c r="S30" s="57" t="s">
        <v>368</v>
      </c>
      <c r="T30" s="153" t="s">
        <v>368</v>
      </c>
      <c r="U30" s="208" t="s">
        <v>370</v>
      </c>
    </row>
    <row r="31" spans="1:21" s="132" customFormat="1" ht="64.5" customHeight="1" x14ac:dyDescent="0.2">
      <c r="A31" s="166"/>
      <c r="B31" s="168"/>
      <c r="C31" s="168"/>
      <c r="D31" s="168"/>
      <c r="E31" s="168"/>
      <c r="F31" s="168"/>
      <c r="G31" s="176"/>
      <c r="H31" s="176"/>
      <c r="I31" s="189"/>
      <c r="J31" s="117" t="s">
        <v>316</v>
      </c>
      <c r="K31" s="118">
        <f t="shared" si="0"/>
        <v>1</v>
      </c>
      <c r="L31" s="192"/>
      <c r="M31" s="152" t="s">
        <v>334</v>
      </c>
      <c r="N31" s="52" t="s">
        <v>344</v>
      </c>
      <c r="O31" s="52" t="s">
        <v>342</v>
      </c>
      <c r="P31" s="187"/>
      <c r="Q31" s="184"/>
      <c r="R31" s="97" t="s">
        <v>143</v>
      </c>
      <c r="S31" s="57" t="s">
        <v>369</v>
      </c>
      <c r="T31" s="153" t="s">
        <v>369</v>
      </c>
      <c r="U31" s="209"/>
    </row>
    <row r="32" spans="1:21" s="132" customFormat="1" ht="64.5" customHeight="1" x14ac:dyDescent="0.2">
      <c r="A32" s="166"/>
      <c r="B32" s="169"/>
      <c r="C32" s="169"/>
      <c r="D32" s="169"/>
      <c r="E32" s="169"/>
      <c r="F32" s="169"/>
      <c r="G32" s="176"/>
      <c r="H32" s="176"/>
      <c r="I32" s="190"/>
      <c r="J32" s="117"/>
      <c r="K32" s="118">
        <f t="shared" si="0"/>
        <v>0</v>
      </c>
      <c r="L32" s="193"/>
      <c r="M32" s="115"/>
      <c r="N32" s="52"/>
      <c r="O32" s="52"/>
      <c r="P32" s="187"/>
      <c r="Q32" s="184"/>
      <c r="R32" s="97"/>
      <c r="S32" s="57" t="s">
        <v>384</v>
      </c>
      <c r="T32" s="58" t="s">
        <v>384</v>
      </c>
      <c r="U32" s="209"/>
    </row>
    <row r="33" spans="1:21" s="132" customFormat="1" ht="64.5" customHeight="1" x14ac:dyDescent="0.2">
      <c r="A33" s="166">
        <v>9</v>
      </c>
      <c r="B33" s="167" t="s">
        <v>183</v>
      </c>
      <c r="C33" s="178" t="s">
        <v>307</v>
      </c>
      <c r="D33" s="177" t="s">
        <v>308</v>
      </c>
      <c r="E33" s="177" t="s">
        <v>309</v>
      </c>
      <c r="F33" s="177" t="s">
        <v>310</v>
      </c>
      <c r="G33" s="175" t="s">
        <v>315</v>
      </c>
      <c r="H33" s="175" t="s">
        <v>265</v>
      </c>
      <c r="I33" s="188">
        <f t="shared" si="25"/>
        <v>9</v>
      </c>
      <c r="J33" s="117" t="s">
        <v>317</v>
      </c>
      <c r="K33" s="118">
        <f t="shared" si="0"/>
        <v>3</v>
      </c>
      <c r="L33" s="191">
        <f t="shared" si="26"/>
        <v>3</v>
      </c>
      <c r="M33" s="115" t="s">
        <v>335</v>
      </c>
      <c r="N33" s="52" t="s">
        <v>346</v>
      </c>
      <c r="O33" s="52" t="s">
        <v>345</v>
      </c>
      <c r="P33" s="186">
        <f t="shared" si="23"/>
        <v>27</v>
      </c>
      <c r="Q33" s="183" t="str">
        <f t="shared" ref="Q33" si="28">IF(P33&gt;=12,"GRAVE", IF(P33&lt;=3, "LEVE", "MODERADO"))</f>
        <v>GRAVE</v>
      </c>
      <c r="R33" s="97" t="s">
        <v>143</v>
      </c>
      <c r="S33" s="57" t="s">
        <v>371</v>
      </c>
      <c r="T33" s="171" t="s">
        <v>371</v>
      </c>
      <c r="U33" s="208" t="s">
        <v>372</v>
      </c>
    </row>
    <row r="34" spans="1:21" s="132" customFormat="1" ht="64.5" customHeight="1" x14ac:dyDescent="0.2">
      <c r="A34" s="166"/>
      <c r="B34" s="168"/>
      <c r="C34" s="178"/>
      <c r="D34" s="177"/>
      <c r="E34" s="177"/>
      <c r="F34" s="177"/>
      <c r="G34" s="176"/>
      <c r="H34" s="176"/>
      <c r="I34" s="189"/>
      <c r="J34" s="117" t="s">
        <v>317</v>
      </c>
      <c r="K34" s="118">
        <f t="shared" si="0"/>
        <v>3</v>
      </c>
      <c r="L34" s="192"/>
      <c r="M34" s="115" t="s">
        <v>336</v>
      </c>
      <c r="N34" s="52" t="s">
        <v>344</v>
      </c>
      <c r="O34" s="52" t="s">
        <v>345</v>
      </c>
      <c r="P34" s="187"/>
      <c r="Q34" s="184"/>
      <c r="R34" s="97"/>
      <c r="S34" s="57" t="s">
        <v>384</v>
      </c>
      <c r="T34" s="172"/>
      <c r="U34" s="209"/>
    </row>
    <row r="35" spans="1:21" s="132" customFormat="1" ht="64.5" customHeight="1" thickBot="1" x14ac:dyDescent="0.25">
      <c r="A35" s="166"/>
      <c r="B35" s="169"/>
      <c r="C35" s="178"/>
      <c r="D35" s="177"/>
      <c r="E35" s="177"/>
      <c r="F35" s="177"/>
      <c r="G35" s="176"/>
      <c r="H35" s="176"/>
      <c r="I35" s="190"/>
      <c r="J35" s="117"/>
      <c r="K35" s="118">
        <f t="shared" si="0"/>
        <v>0</v>
      </c>
      <c r="L35" s="193"/>
      <c r="M35" s="115"/>
      <c r="N35" s="52"/>
      <c r="O35" s="52"/>
      <c r="P35" s="187"/>
      <c r="Q35" s="184"/>
      <c r="R35" s="97"/>
      <c r="S35" s="57" t="s">
        <v>384</v>
      </c>
      <c r="T35" s="234"/>
      <c r="U35" s="209"/>
    </row>
    <row r="36" spans="1:21" s="132" customFormat="1" ht="64.5" customHeight="1" x14ac:dyDescent="0.2">
      <c r="A36" s="166">
        <v>10</v>
      </c>
      <c r="B36" s="167" t="s">
        <v>183</v>
      </c>
      <c r="C36" s="178" t="s">
        <v>311</v>
      </c>
      <c r="D36" s="177" t="s">
        <v>312</v>
      </c>
      <c r="E36" s="179" t="s">
        <v>313</v>
      </c>
      <c r="F36" s="177" t="s">
        <v>314</v>
      </c>
      <c r="G36" s="175" t="s">
        <v>229</v>
      </c>
      <c r="H36" s="175" t="s">
        <v>265</v>
      </c>
      <c r="I36" s="188">
        <f t="shared" si="25"/>
        <v>3</v>
      </c>
      <c r="J36" s="117" t="s">
        <v>317</v>
      </c>
      <c r="K36" s="118">
        <f t="shared" si="0"/>
        <v>3</v>
      </c>
      <c r="L36" s="191">
        <f>ROUND(AVERAGEIF(K36:K38,"&gt;0"),0)</f>
        <v>3</v>
      </c>
      <c r="M36" s="152" t="s">
        <v>337</v>
      </c>
      <c r="N36" s="52" t="s">
        <v>346</v>
      </c>
      <c r="O36" s="52" t="s">
        <v>345</v>
      </c>
      <c r="P36" s="186">
        <f t="shared" si="23"/>
        <v>9</v>
      </c>
      <c r="Q36" s="183" t="str">
        <f t="shared" ref="Q36" si="29">IF(P36&gt;=12,"GRAVE", IF(P36&lt;=3, "LEVE", "MODERADO"))</f>
        <v>MODERADO</v>
      </c>
      <c r="R36" s="97" t="s">
        <v>145</v>
      </c>
      <c r="S36" s="153" t="s">
        <v>373</v>
      </c>
      <c r="T36" s="153" t="s">
        <v>373</v>
      </c>
      <c r="U36" s="185" t="s">
        <v>376</v>
      </c>
    </row>
    <row r="37" spans="1:21" s="132" customFormat="1" ht="64.5" customHeight="1" x14ac:dyDescent="0.2">
      <c r="A37" s="166"/>
      <c r="B37" s="168"/>
      <c r="C37" s="178"/>
      <c r="D37" s="177"/>
      <c r="E37" s="179"/>
      <c r="F37" s="177"/>
      <c r="G37" s="176"/>
      <c r="H37" s="176"/>
      <c r="I37" s="189"/>
      <c r="J37" s="117" t="s">
        <v>338</v>
      </c>
      <c r="K37" s="118">
        <f t="shared" si="0"/>
        <v>2</v>
      </c>
      <c r="L37" s="192"/>
      <c r="M37" s="152" t="s">
        <v>325</v>
      </c>
      <c r="N37" s="52" t="s">
        <v>344</v>
      </c>
      <c r="O37" s="52" t="s">
        <v>343</v>
      </c>
      <c r="P37" s="187"/>
      <c r="Q37" s="184"/>
      <c r="R37" s="97" t="s">
        <v>145</v>
      </c>
      <c r="S37" s="153" t="s">
        <v>374</v>
      </c>
      <c r="T37" s="153" t="s">
        <v>374</v>
      </c>
      <c r="U37" s="185"/>
    </row>
    <row r="38" spans="1:21" s="113" customFormat="1" ht="64.5" customHeight="1" thickBot="1" x14ac:dyDescent="0.25">
      <c r="A38" s="224"/>
      <c r="B38" s="223"/>
      <c r="C38" s="225"/>
      <c r="D38" s="226"/>
      <c r="E38" s="227"/>
      <c r="F38" s="226"/>
      <c r="G38" s="228"/>
      <c r="H38" s="228"/>
      <c r="I38" s="231"/>
      <c r="J38" s="53" t="s">
        <v>317</v>
      </c>
      <c r="K38" s="96">
        <f t="shared" si="0"/>
        <v>3</v>
      </c>
      <c r="L38" s="232"/>
      <c r="M38" s="154" t="s">
        <v>326</v>
      </c>
      <c r="N38" s="54" t="s">
        <v>346</v>
      </c>
      <c r="O38" s="54" t="s">
        <v>345</v>
      </c>
      <c r="P38" s="233"/>
      <c r="Q38" s="229"/>
      <c r="R38" s="98" t="s">
        <v>145</v>
      </c>
      <c r="S38" s="155" t="s">
        <v>375</v>
      </c>
      <c r="T38" s="153" t="s">
        <v>375</v>
      </c>
      <c r="U38" s="230"/>
    </row>
    <row r="43" spans="1:21" x14ac:dyDescent="0.2">
      <c r="M43" s="17"/>
    </row>
    <row r="1048460" spans="6:9" ht="25.5" x14ac:dyDescent="0.2">
      <c r="F1048460" s="4" t="s">
        <v>96</v>
      </c>
      <c r="G1048460" s="4" t="s">
        <v>176</v>
      </c>
      <c r="H1048460" s="4" t="s">
        <v>184</v>
      </c>
      <c r="I1048460" s="4" t="s">
        <v>187</v>
      </c>
    </row>
    <row r="1048461" spans="6:9" x14ac:dyDescent="0.2">
      <c r="F1048461" s="4" t="s">
        <v>176</v>
      </c>
      <c r="G1048461" s="4" t="s">
        <v>265</v>
      </c>
      <c r="H1048461" s="4" t="s">
        <v>265</v>
      </c>
      <c r="I1048461" s="4" t="s">
        <v>265</v>
      </c>
    </row>
    <row r="1048462" spans="6:9" x14ac:dyDescent="0.2">
      <c r="F1048462" s="4" t="s">
        <v>268</v>
      </c>
      <c r="G1048462" s="4" t="s">
        <v>266</v>
      </c>
      <c r="I1048462" s="4" t="s">
        <v>266</v>
      </c>
    </row>
    <row r="1048463" spans="6:9" x14ac:dyDescent="0.2">
      <c r="F1048463" s="4" t="s">
        <v>172</v>
      </c>
      <c r="G1048463" s="4" t="s">
        <v>267</v>
      </c>
      <c r="I1048463" s="4" t="s">
        <v>267</v>
      </c>
    </row>
    <row r="1048464" spans="6:9" x14ac:dyDescent="0.2">
      <c r="F1048464" s="4" t="s">
        <v>178</v>
      </c>
    </row>
    <row r="1048465" spans="6:10" x14ac:dyDescent="0.2">
      <c r="F1048465" s="4" t="s">
        <v>179</v>
      </c>
      <c r="G1048465" s="4" t="s">
        <v>177</v>
      </c>
      <c r="H1048465" s="4" t="s">
        <v>172</v>
      </c>
      <c r="I1048465" s="4" t="s">
        <v>269</v>
      </c>
      <c r="J1048465" s="4" t="s">
        <v>182</v>
      </c>
    </row>
    <row r="1048466" spans="6:10" x14ac:dyDescent="0.2">
      <c r="F1048466" s="4" t="s">
        <v>180</v>
      </c>
      <c r="G1048466" s="4" t="s">
        <v>265</v>
      </c>
      <c r="H1048466" s="4" t="s">
        <v>265</v>
      </c>
      <c r="I1048466" s="4" t="s">
        <v>265</v>
      </c>
      <c r="J1048466" s="4" t="s">
        <v>265</v>
      </c>
    </row>
    <row r="1048467" spans="6:10" x14ac:dyDescent="0.2">
      <c r="F1048467" s="4" t="s">
        <v>181</v>
      </c>
      <c r="G1048467" s="4" t="s">
        <v>266</v>
      </c>
      <c r="H1048467" s="4" t="s">
        <v>266</v>
      </c>
      <c r="I1048467" s="4" t="s">
        <v>266</v>
      </c>
      <c r="J1048467" s="4" t="s">
        <v>266</v>
      </c>
    </row>
    <row r="1048468" spans="6:10" x14ac:dyDescent="0.2">
      <c r="F1048468" s="4" t="s">
        <v>182</v>
      </c>
      <c r="G1048468" s="4" t="s">
        <v>267</v>
      </c>
      <c r="H1048468" s="4" t="s">
        <v>267</v>
      </c>
      <c r="I1048468" s="4" t="s">
        <v>267</v>
      </c>
      <c r="J1048468" s="4" t="s">
        <v>267</v>
      </c>
    </row>
    <row r="1048469" spans="6:10" x14ac:dyDescent="0.2">
      <c r="F1048469" s="4" t="s">
        <v>183</v>
      </c>
    </row>
    <row r="1048470" spans="6:10" x14ac:dyDescent="0.2">
      <c r="F1048470" s="4" t="s">
        <v>184</v>
      </c>
      <c r="G1048470" s="4" t="s">
        <v>179</v>
      </c>
      <c r="H1048470" s="4" t="s">
        <v>180</v>
      </c>
      <c r="I1048470" s="4" t="s">
        <v>181</v>
      </c>
      <c r="J1048470" s="4" t="s">
        <v>183</v>
      </c>
    </row>
    <row r="1048471" spans="6:10" x14ac:dyDescent="0.2">
      <c r="F1048471" s="4" t="s">
        <v>185</v>
      </c>
      <c r="G1048471" s="4" t="s">
        <v>265</v>
      </c>
      <c r="H1048471" s="4" t="s">
        <v>265</v>
      </c>
      <c r="I1048471" s="4" t="s">
        <v>265</v>
      </c>
      <c r="J1048471" s="4" t="s">
        <v>265</v>
      </c>
    </row>
    <row r="1048472" spans="6:10" x14ac:dyDescent="0.2">
      <c r="F1048472" s="4" t="s">
        <v>186</v>
      </c>
      <c r="G1048472" s="4" t="s">
        <v>266</v>
      </c>
      <c r="H1048472" s="4" t="s">
        <v>266</v>
      </c>
      <c r="I1048472" s="4" t="s">
        <v>266</v>
      </c>
      <c r="J1048472" s="4" t="s">
        <v>266</v>
      </c>
    </row>
    <row r="1048473" spans="6:10" x14ac:dyDescent="0.2">
      <c r="F1048473" s="4" t="s">
        <v>187</v>
      </c>
      <c r="G1048473" s="4" t="s">
        <v>267</v>
      </c>
      <c r="H1048473" s="4" t="s">
        <v>267</v>
      </c>
      <c r="I1048473" s="4" t="s">
        <v>267</v>
      </c>
      <c r="J1048473" s="4" t="s">
        <v>267</v>
      </c>
    </row>
    <row r="1048475" spans="6:10" x14ac:dyDescent="0.2">
      <c r="G1048475" s="4" t="s">
        <v>185</v>
      </c>
      <c r="H1048475" s="4" t="s">
        <v>186</v>
      </c>
    </row>
    <row r="1048476" spans="6:10" x14ac:dyDescent="0.2">
      <c r="G1048476" s="4" t="s">
        <v>265</v>
      </c>
      <c r="H1048476" s="4" t="s">
        <v>265</v>
      </c>
    </row>
    <row r="1048477" spans="6:10" x14ac:dyDescent="0.2">
      <c r="G1048477" s="4" t="s">
        <v>266</v>
      </c>
      <c r="H1048477" s="4" t="s">
        <v>266</v>
      </c>
    </row>
    <row r="1048478" spans="6:10" x14ac:dyDescent="0.2">
      <c r="G1048478" s="4" t="s">
        <v>267</v>
      </c>
      <c r="H1048478" s="4" t="s">
        <v>267</v>
      </c>
    </row>
    <row r="1048482" spans="7:10" x14ac:dyDescent="0.2">
      <c r="G1048482" s="4" t="s">
        <v>99</v>
      </c>
    </row>
    <row r="1048483" spans="7:10" x14ac:dyDescent="0.2">
      <c r="G1048483" s="4" t="s">
        <v>139</v>
      </c>
      <c r="H1048483" s="4" t="s">
        <v>139</v>
      </c>
      <c r="I1048483" s="4" t="s">
        <v>140</v>
      </c>
      <c r="J1048483" s="4" t="s">
        <v>141</v>
      </c>
    </row>
    <row r="1048484" spans="7:10" x14ac:dyDescent="0.2">
      <c r="G1048484" s="4" t="s">
        <v>140</v>
      </c>
      <c r="H1048484" s="4" t="s">
        <v>142</v>
      </c>
      <c r="I1048484" s="4" t="s">
        <v>143</v>
      </c>
      <c r="J1048484" s="4" t="s">
        <v>144</v>
      </c>
    </row>
    <row r="1048485" spans="7:10" ht="12" customHeight="1" x14ac:dyDescent="0.2">
      <c r="G1048485" s="4" t="s">
        <v>141</v>
      </c>
      <c r="I1048485" s="4" t="s">
        <v>145</v>
      </c>
      <c r="J1048485" s="4" t="s">
        <v>143</v>
      </c>
    </row>
    <row r="1048486" spans="7:10" x14ac:dyDescent="0.2">
      <c r="I1048486" s="4" t="s">
        <v>146</v>
      </c>
      <c r="J1048486" s="4" t="s">
        <v>145</v>
      </c>
    </row>
    <row r="1048487" spans="7:10" ht="25.5" x14ac:dyDescent="0.2">
      <c r="J1048487" s="4" t="s">
        <v>146</v>
      </c>
    </row>
  </sheetData>
  <sheetProtection algorithmName="SHA-512" hashValue="/yTznWTyv2p7PwSivTvB3KEGftUAFymmG4COh+jNiwjYlwUVnTzqQv9FHMkZxk8jK7C+Ebs0GKnYK3P6QDmEmQ==" saltValue="qRs4ZvhGrGcatEkrgdvShQ==" spinCount="100000" sheet="1" objects="1" scenarios="1" formatRows="0" insertRows="0" deleteRows="0" selectLockedCells="1" autoFilter="0"/>
  <mergeCells count="150">
    <mergeCell ref="Q30:Q32"/>
    <mergeCell ref="Q33:Q35"/>
    <mergeCell ref="Q36:Q38"/>
    <mergeCell ref="U30:U32"/>
    <mergeCell ref="U33:U35"/>
    <mergeCell ref="U36:U38"/>
    <mergeCell ref="I30:I32"/>
    <mergeCell ref="I33:I35"/>
    <mergeCell ref="I36:I38"/>
    <mergeCell ref="L30:L32"/>
    <mergeCell ref="L33:L35"/>
    <mergeCell ref="L36:L38"/>
    <mergeCell ref="P30:P32"/>
    <mergeCell ref="P33:P35"/>
    <mergeCell ref="P36:P38"/>
    <mergeCell ref="T33:T35"/>
    <mergeCell ref="F30:F32"/>
    <mergeCell ref="F33:F35"/>
    <mergeCell ref="F36:F38"/>
    <mergeCell ref="G30:G32"/>
    <mergeCell ref="G33:G35"/>
    <mergeCell ref="G36:G38"/>
    <mergeCell ref="H30:H32"/>
    <mergeCell ref="H33:H35"/>
    <mergeCell ref="H36:H38"/>
    <mergeCell ref="E27:E29"/>
    <mergeCell ref="B30:B32"/>
    <mergeCell ref="B33:B35"/>
    <mergeCell ref="B36:B38"/>
    <mergeCell ref="A30:A32"/>
    <mergeCell ref="A33:A35"/>
    <mergeCell ref="A36:A38"/>
    <mergeCell ref="C30:C32"/>
    <mergeCell ref="C33:C35"/>
    <mergeCell ref="C36:C38"/>
    <mergeCell ref="D30:D32"/>
    <mergeCell ref="D33:D35"/>
    <mergeCell ref="D36:D38"/>
    <mergeCell ref="E30:E32"/>
    <mergeCell ref="E33:E35"/>
    <mergeCell ref="E36:E38"/>
    <mergeCell ref="A27:A29"/>
    <mergeCell ref="B27:B29"/>
    <mergeCell ref="C27:C29"/>
    <mergeCell ref="D27:D29"/>
    <mergeCell ref="U24:U26"/>
    <mergeCell ref="U27:U29"/>
    <mergeCell ref="P27:P29"/>
    <mergeCell ref="Q27:Q29"/>
    <mergeCell ref="F24:F26"/>
    <mergeCell ref="G24:G26"/>
    <mergeCell ref="H24:H26"/>
    <mergeCell ref="I24:I26"/>
    <mergeCell ref="F27:F29"/>
    <mergeCell ref="G27:G29"/>
    <mergeCell ref="H27:H29"/>
    <mergeCell ref="I27:I29"/>
    <mergeCell ref="L27:L29"/>
    <mergeCell ref="L24:L26"/>
    <mergeCell ref="P24:P26"/>
    <mergeCell ref="Q24:Q26"/>
    <mergeCell ref="Q1:Q4"/>
    <mergeCell ref="P9:P11"/>
    <mergeCell ref="Q9:Q11"/>
    <mergeCell ref="U9:U11"/>
    <mergeCell ref="S5:U5"/>
    <mergeCell ref="Q7:Q8"/>
    <mergeCell ref="G7:I7"/>
    <mergeCell ref="D5:G5"/>
    <mergeCell ref="G12:G14"/>
    <mergeCell ref="D9:D11"/>
    <mergeCell ref="E9:E11"/>
    <mergeCell ref="F12:F14"/>
    <mergeCell ref="D2:P2"/>
    <mergeCell ref="D3:P4"/>
    <mergeCell ref="B7:F7"/>
    <mergeCell ref="D6:U6"/>
    <mergeCell ref="B9:B11"/>
    <mergeCell ref="J7:P7"/>
    <mergeCell ref="R7:U7"/>
    <mergeCell ref="F9:F11"/>
    <mergeCell ref="B12:B14"/>
    <mergeCell ref="C12:C14"/>
    <mergeCell ref="D12:D14"/>
    <mergeCell ref="A5:C5"/>
    <mergeCell ref="A6:C6"/>
    <mergeCell ref="D18:D20"/>
    <mergeCell ref="A9:A11"/>
    <mergeCell ref="G9:G11"/>
    <mergeCell ref="F21:F23"/>
    <mergeCell ref="E21:E23"/>
    <mergeCell ref="U12:U14"/>
    <mergeCell ref="Q12:Q14"/>
    <mergeCell ref="H12:H14"/>
    <mergeCell ref="Q18:Q20"/>
    <mergeCell ref="L21:L23"/>
    <mergeCell ref="P21:P23"/>
    <mergeCell ref="I9:I11"/>
    <mergeCell ref="J8:L8"/>
    <mergeCell ref="L9:L11"/>
    <mergeCell ref="P12:P14"/>
    <mergeCell ref="H18:H20"/>
    <mergeCell ref="B18:B20"/>
    <mergeCell ref="B15:B17"/>
    <mergeCell ref="C15:C17"/>
    <mergeCell ref="E12:E14"/>
    <mergeCell ref="I12:I14"/>
    <mergeCell ref="L12:L14"/>
    <mergeCell ref="C18:C20"/>
    <mergeCell ref="I5:Q5"/>
    <mergeCell ref="U18:U20"/>
    <mergeCell ref="Q15:Q17"/>
    <mergeCell ref="U15:U17"/>
    <mergeCell ref="P15:P17"/>
    <mergeCell ref="U21:U23"/>
    <mergeCell ref="H21:H23"/>
    <mergeCell ref="P18:P20"/>
    <mergeCell ref="I15:I17"/>
    <mergeCell ref="I18:I20"/>
    <mergeCell ref="I21:I23"/>
    <mergeCell ref="L18:L20"/>
    <mergeCell ref="Q21:Q23"/>
    <mergeCell ref="T10:T11"/>
    <mergeCell ref="L15:L17"/>
    <mergeCell ref="H15:H17"/>
    <mergeCell ref="H9:H11"/>
    <mergeCell ref="S10:S11"/>
    <mergeCell ref="R10:R11"/>
    <mergeCell ref="A24:A26"/>
    <mergeCell ref="B24:B26"/>
    <mergeCell ref="C24:C26"/>
    <mergeCell ref="D24:D26"/>
    <mergeCell ref="E24:E26"/>
    <mergeCell ref="A7:A8"/>
    <mergeCell ref="G21:G23"/>
    <mergeCell ref="E18:E20"/>
    <mergeCell ref="F18:F20"/>
    <mergeCell ref="A21:A23"/>
    <mergeCell ref="A15:A17"/>
    <mergeCell ref="A18:A20"/>
    <mergeCell ref="D21:D23"/>
    <mergeCell ref="C21:C23"/>
    <mergeCell ref="B21:B23"/>
    <mergeCell ref="A12:A14"/>
    <mergeCell ref="E15:E17"/>
    <mergeCell ref="F15:F17"/>
    <mergeCell ref="G15:G17"/>
    <mergeCell ref="C9:C11"/>
    <mergeCell ref="G18:G20"/>
    <mergeCell ref="D15:D17"/>
  </mergeCells>
  <phoneticPr fontId="3" type="noConversion"/>
  <conditionalFormatting sqref="J9:J38 M27:O27 N9:O26 M29:O29 N28:O28 M32:O35 N30:O31 N36:O38">
    <cfRule type="containsText" dxfId="75" priority="119" stopIfTrue="1" operator="containsText" text="3">
      <formula>NOT(ISERROR(SEARCH("3",J9)))</formula>
    </cfRule>
    <cfRule type="containsText" dxfId="74" priority="120" stopIfTrue="1" operator="containsText" text="3">
      <formula>NOT(ISERROR(SEARCH("3",J9)))</formula>
    </cfRule>
    <cfRule type="containsText" dxfId="73" priority="123" stopIfTrue="1" operator="containsText" text="1">
      <formula>NOT(ISERROR(SEARCH("1",J9)))</formula>
    </cfRule>
  </conditionalFormatting>
  <conditionalFormatting sqref="G9:G38">
    <cfRule type="containsText" dxfId="72" priority="75" operator="containsText" text="MEDIA">
      <formula>NOT(ISERROR(SEARCH("MEDIA",G9)))</formula>
    </cfRule>
    <cfRule type="containsText" dxfId="71" priority="76" operator="containsText" text="ALTA">
      <formula>NOT(ISERROR(SEARCH("ALTA",G9)))</formula>
    </cfRule>
    <cfRule type="containsText" dxfId="70" priority="77" operator="containsText" text="BAJA">
      <formula>NOT(ISERROR(SEARCH("BAJA",G9)))</formula>
    </cfRule>
  </conditionalFormatting>
  <conditionalFormatting sqref="H9:H38">
    <cfRule type="containsText" dxfId="69" priority="72" operator="containsText" text="MEDIO">
      <formula>NOT(ISERROR(SEARCH("MEDIO",H9)))</formula>
    </cfRule>
    <cfRule type="containsText" dxfId="68" priority="73" operator="containsText" text="ALTO">
      <formula>NOT(ISERROR(SEARCH("ALTO",H9)))</formula>
    </cfRule>
    <cfRule type="containsText" dxfId="67" priority="74" operator="containsText" text="BAJO">
      <formula>NOT(ISERROR(SEARCH("BAJO",H9)))</formula>
    </cfRule>
  </conditionalFormatting>
  <conditionalFormatting sqref="J9:J38">
    <cfRule type="cellIs" dxfId="66" priority="63" operator="between">
      <formula>2</formula>
      <formula>3</formula>
    </cfRule>
  </conditionalFormatting>
  <conditionalFormatting sqref="I9:I38">
    <cfRule type="cellIs" dxfId="65" priority="46" operator="equal">
      <formula>1</formula>
    </cfRule>
    <cfRule type="cellIs" dxfId="64" priority="47" stopIfTrue="1" operator="between">
      <formula>2</formula>
      <formula>4</formula>
    </cfRule>
    <cfRule type="cellIs" dxfId="63" priority="48" operator="greaterThanOrEqual">
      <formula>6</formula>
    </cfRule>
  </conditionalFormatting>
  <conditionalFormatting sqref="P9:P38">
    <cfRule type="cellIs" dxfId="62" priority="43" operator="lessThanOrEqual">
      <formula>3</formula>
    </cfRule>
    <cfRule type="cellIs" dxfId="61" priority="44" stopIfTrue="1" operator="between">
      <formula>4</formula>
      <formula>10</formula>
    </cfRule>
    <cfRule type="cellIs" dxfId="60" priority="45" operator="greaterThanOrEqual">
      <formula>10</formula>
    </cfRule>
  </conditionalFormatting>
  <conditionalFormatting sqref="Q9:Q38">
    <cfRule type="cellIs" dxfId="59" priority="40" operator="equal">
      <formula>"LEVE"</formula>
    </cfRule>
    <cfRule type="cellIs" dxfId="58" priority="41" operator="equal">
      <formula>"MODERADO"</formula>
    </cfRule>
    <cfRule type="cellIs" dxfId="57" priority="42" operator="equal">
      <formula>"GRAVE"</formula>
    </cfRule>
  </conditionalFormatting>
  <conditionalFormatting sqref="M10:M11">
    <cfRule type="containsText" dxfId="56" priority="37" stopIfTrue="1" operator="containsText" text="3">
      <formula>NOT(ISERROR(SEARCH("3",M10)))</formula>
    </cfRule>
    <cfRule type="containsText" dxfId="55" priority="38" stopIfTrue="1" operator="containsText" text="3">
      <formula>NOT(ISERROR(SEARCH("3",M10)))</formula>
    </cfRule>
    <cfRule type="containsText" dxfId="54" priority="39" stopIfTrue="1" operator="containsText" text="1">
      <formula>NOT(ISERROR(SEARCH("1",M10)))</formula>
    </cfRule>
  </conditionalFormatting>
  <conditionalFormatting sqref="M12:M14">
    <cfRule type="containsText" dxfId="53" priority="34" stopIfTrue="1" operator="containsText" text="3">
      <formula>NOT(ISERROR(SEARCH("3",M12)))</formula>
    </cfRule>
    <cfRule type="containsText" dxfId="52" priority="35" stopIfTrue="1" operator="containsText" text="3">
      <formula>NOT(ISERROR(SEARCH("3",M12)))</formula>
    </cfRule>
    <cfRule type="containsText" dxfId="51" priority="36" stopIfTrue="1" operator="containsText" text="1">
      <formula>NOT(ISERROR(SEARCH("1",M12)))</formula>
    </cfRule>
  </conditionalFormatting>
  <conditionalFormatting sqref="M15:M17">
    <cfRule type="containsText" dxfId="50" priority="31" stopIfTrue="1" operator="containsText" text="3">
      <formula>NOT(ISERROR(SEARCH("3",M15)))</formula>
    </cfRule>
    <cfRule type="containsText" dxfId="49" priority="32" stopIfTrue="1" operator="containsText" text="3">
      <formula>NOT(ISERROR(SEARCH("3",M15)))</formula>
    </cfRule>
    <cfRule type="containsText" dxfId="48" priority="33" stopIfTrue="1" operator="containsText" text="1">
      <formula>NOT(ISERROR(SEARCH("1",M15)))</formula>
    </cfRule>
  </conditionalFormatting>
  <conditionalFormatting sqref="M21:M23">
    <cfRule type="containsText" dxfId="47" priority="28" stopIfTrue="1" operator="containsText" text="3">
      <formula>NOT(ISERROR(SEARCH("3",M21)))</formula>
    </cfRule>
    <cfRule type="containsText" dxfId="46" priority="29" stopIfTrue="1" operator="containsText" text="3">
      <formula>NOT(ISERROR(SEARCH("3",M21)))</formula>
    </cfRule>
    <cfRule type="containsText" dxfId="45" priority="30" stopIfTrue="1" operator="containsText" text="1">
      <formula>NOT(ISERROR(SEARCH("1",M21)))</formula>
    </cfRule>
  </conditionalFormatting>
  <conditionalFormatting sqref="M18:M20">
    <cfRule type="containsText" dxfId="44" priority="25" stopIfTrue="1" operator="containsText" text="3">
      <formula>NOT(ISERROR(SEARCH("3",M18)))</formula>
    </cfRule>
    <cfRule type="containsText" dxfId="43" priority="26" stopIfTrue="1" operator="containsText" text="3">
      <formula>NOT(ISERROR(SEARCH("3",M18)))</formula>
    </cfRule>
    <cfRule type="containsText" dxfId="42" priority="27" stopIfTrue="1" operator="containsText" text="1">
      <formula>NOT(ISERROR(SEARCH("1",M18)))</formula>
    </cfRule>
  </conditionalFormatting>
  <conditionalFormatting sqref="M24:M26">
    <cfRule type="containsText" dxfId="41" priority="22" stopIfTrue="1" operator="containsText" text="3">
      <formula>NOT(ISERROR(SEARCH("3",M24)))</formula>
    </cfRule>
    <cfRule type="containsText" dxfId="40" priority="23" stopIfTrue="1" operator="containsText" text="3">
      <formula>NOT(ISERROR(SEARCH("3",M24)))</formula>
    </cfRule>
    <cfRule type="containsText" dxfId="39" priority="24" stopIfTrue="1" operator="containsText" text="1">
      <formula>NOT(ISERROR(SEARCH("1",M24)))</formula>
    </cfRule>
  </conditionalFormatting>
  <conditionalFormatting sqref="M28">
    <cfRule type="containsText" dxfId="38" priority="19" stopIfTrue="1" operator="containsText" text="3">
      <formula>NOT(ISERROR(SEARCH("3",M28)))</formula>
    </cfRule>
    <cfRule type="containsText" dxfId="37" priority="20" stopIfTrue="1" operator="containsText" text="3">
      <formula>NOT(ISERROR(SEARCH("3",M28)))</formula>
    </cfRule>
    <cfRule type="containsText" dxfId="36" priority="21" stopIfTrue="1" operator="containsText" text="1">
      <formula>NOT(ISERROR(SEARCH("1",M28)))</formula>
    </cfRule>
  </conditionalFormatting>
  <conditionalFormatting sqref="M30">
    <cfRule type="containsText" dxfId="35" priority="16" stopIfTrue="1" operator="containsText" text="3">
      <formula>NOT(ISERROR(SEARCH("3",M30)))</formula>
    </cfRule>
    <cfRule type="containsText" dxfId="34" priority="17" stopIfTrue="1" operator="containsText" text="3">
      <formula>NOT(ISERROR(SEARCH("3",M30)))</formula>
    </cfRule>
    <cfRule type="containsText" dxfId="33" priority="18" stopIfTrue="1" operator="containsText" text="1">
      <formula>NOT(ISERROR(SEARCH("1",M30)))</formula>
    </cfRule>
  </conditionalFormatting>
  <conditionalFormatting sqref="M31">
    <cfRule type="containsText" dxfId="32" priority="13" stopIfTrue="1" operator="containsText" text="3">
      <formula>NOT(ISERROR(SEARCH("3",M31)))</formula>
    </cfRule>
    <cfRule type="containsText" dxfId="31" priority="14" stopIfTrue="1" operator="containsText" text="3">
      <formula>NOT(ISERROR(SEARCH("3",M31)))</formula>
    </cfRule>
    <cfRule type="containsText" dxfId="30" priority="15" stopIfTrue="1" operator="containsText" text="1">
      <formula>NOT(ISERROR(SEARCH("1",M31)))</formula>
    </cfRule>
  </conditionalFormatting>
  <conditionalFormatting sqref="M36:M38">
    <cfRule type="containsText" dxfId="29" priority="10" stopIfTrue="1" operator="containsText" text="3">
      <formula>NOT(ISERROR(SEARCH("3",M36)))</formula>
    </cfRule>
    <cfRule type="containsText" dxfId="28" priority="11" stopIfTrue="1" operator="containsText" text="3">
      <formula>NOT(ISERROR(SEARCH("3",M36)))</formula>
    </cfRule>
    <cfRule type="containsText" dxfId="27" priority="12" stopIfTrue="1" operator="containsText" text="1">
      <formula>NOT(ISERROR(SEARCH("1",M36)))</formula>
    </cfRule>
  </conditionalFormatting>
  <conditionalFormatting sqref="S12">
    <cfRule type="containsText" dxfId="26" priority="7" stopIfTrue="1" operator="containsText" text="3">
      <formula>NOT(ISERROR(SEARCH("3",S12)))</formula>
    </cfRule>
    <cfRule type="containsText" dxfId="25" priority="8" stopIfTrue="1" operator="containsText" text="3">
      <formula>NOT(ISERROR(SEARCH("3",S12)))</formula>
    </cfRule>
    <cfRule type="containsText" dxfId="24" priority="9" stopIfTrue="1" operator="containsText" text="1">
      <formula>NOT(ISERROR(SEARCH("1",S12)))</formula>
    </cfRule>
  </conditionalFormatting>
  <conditionalFormatting sqref="T12">
    <cfRule type="containsText" dxfId="23" priority="4" stopIfTrue="1" operator="containsText" text="3">
      <formula>NOT(ISERROR(SEARCH("3",T12)))</formula>
    </cfRule>
    <cfRule type="containsText" dxfId="22" priority="5" stopIfTrue="1" operator="containsText" text="3">
      <formula>NOT(ISERROR(SEARCH("3",T12)))</formula>
    </cfRule>
    <cfRule type="containsText" dxfId="21" priority="6" stopIfTrue="1" operator="containsText" text="1">
      <formula>NOT(ISERROR(SEARCH("1",T12)))</formula>
    </cfRule>
  </conditionalFormatting>
  <conditionalFormatting sqref="T13">
    <cfRule type="containsText" dxfId="20" priority="1" stopIfTrue="1" operator="containsText" text="3">
      <formula>NOT(ISERROR(SEARCH("3",T13)))</formula>
    </cfRule>
    <cfRule type="containsText" dxfId="19" priority="2" stopIfTrue="1" operator="containsText" text="3">
      <formula>NOT(ISERROR(SEARCH("3",T13)))</formula>
    </cfRule>
    <cfRule type="containsText" dxfId="18" priority="3" stopIfTrue="1" operator="containsText" text="1">
      <formula>NOT(ISERROR(SEARCH("1",T13)))</formula>
    </cfRule>
  </conditionalFormatting>
  <dataValidations xWindow="1603" yWindow="260" count="27">
    <dataValidation allowBlank="1" showInputMessage="1" showErrorMessage="1" promptTitle="INDICADOR  DEL RIESGO" prompt="Establezca un indicador que permita monitorear el riesgo" sqref="U9:U38"/>
    <dataValidation allowBlank="1" showInputMessage="1" showErrorMessage="1" promptTitle="CONTROL" prompt="Defina el estado del control asociado al riesgo" sqref="K18:L18 L9 K21:L21 K12:L12 K9:K11 K13:K14 K16:K17 K19:K20 K36:L36 K15:L15 K24:L24 K27:L27 K30:L30 K33:L33 K22:K23 K25:K26 K28:K29 K31:K32 K34:K35 K37:K38"/>
    <dataValidation allowBlank="1" showInputMessage="1" showErrorMessage="1" prompt="Defina el riesgo_x000a_" sqref="C9:C27 C30 C33 C36"/>
    <dataValidation allowBlank="1" showInputMessage="1" showErrorMessage="1" prompt="Describa brevemente en qué consiste el riesgo" sqref="D9:D27 D30 D33 D36"/>
    <dataValidation allowBlank="1" showInputMessage="1" showErrorMessage="1" prompt="Identiique aquellas principales consecuencias que se pueden presentar al momento de que se materialice el riesgo" sqref="F9:F27 F30 F33 F36"/>
    <dataValidation type="date" operator="greaterThan" allowBlank="1" showInputMessage="1" showErrorMessage="1" errorTitle="INTRODUZCA FECHA" error="DD/MM/AA" promptTitle="FECHA DE ELABORACIÓN" prompt="Ingrese la fecha en la cual elabora el plan de manejo de riesgos" sqref="T3">
      <formula1>#REF!</formula1>
    </dataValidation>
    <dataValidation type="list" allowBlank="1" showInputMessage="1" showErrorMessage="1" promptTitle="Periodicidad" prompt="Determine los intervalos en los cuales aplica el control" sqref="N9:N38">
      <formula1>"Anual, Semestral, Trimestral, Bimestral, Mensual, Quincenal, Semanal, Diaria,Otra"</formula1>
    </dataValidation>
    <dataValidation type="list" allowBlank="1" showInputMessage="1" showErrorMessage="1" promptTitle="Tipo de control" prompt="Defina que tipo de control es el que se aplica" sqref="O9:O38">
      <formula1>"Detectivo, Correctivo, Preventivo, Direccion"</formula1>
    </dataValidation>
    <dataValidation allowBlank="1" showInputMessage="1" showErrorMessage="1" prompt="De acuerdo al análisis de los factores interno y externos que incluyo en el estudio de contexto del proceso, establezca claramente la causa que genera el riesgo." sqref="E9:E38"/>
    <dataValidation type="list" allowBlank="1" showInputMessage="1" showErrorMessage="1" errorTitle="DATO NO VALIDO" error="CELDA DE SELECCIÓN  - NO CAMBIAR CONFIGURACIÓN" promptTitle="PROBABILIDAD" prompt="Seleccione la probabilidad de ocurrencia del riesgo" sqref="G9:G38">
      <formula1>"ALTA,MEDIA, BAJA"</formula1>
    </dataValidation>
    <dataValidation type="list" allowBlank="1" showInputMessage="1" showErrorMessage="1" errorTitle="DATO NO VALIDO" error="CELDA DE SELECCIÓN - NO CAMBIAR CONFIGURACIÓN" promptTitle="IMPACTO" prompt="Seleccione el nivel de impacto del riesgo" sqref="H9:H38">
      <formula1>INDIRECT($B$9)</formula1>
    </dataValidation>
    <dataValidation type="list" allowBlank="1" showInputMessage="1" showErrorMessage="1" errorTitle="DATO NO VALIDO" error="CELDA DE SELECCIÓN - NO CAMBIAR CONFIGURACIÓN" promptTitle="TIPO DE RIESGO" prompt="Seleccione el Tipo de Riesgo" sqref="B15:B38">
      <formula1>"Estratégico, Imagen, Operacional, Financiero, Contable, Presupuestal, Cumplimiento, Tecnología, Información, Transparencia, Laborales, Ambiental, Derechos Humanos"</formula1>
    </dataValidation>
    <dataValidation type="custom" allowBlank="1" showInputMessage="1" showErrorMessage="1" sqref="M43">
      <formula1>IF(OR(#REF!="0",#REF!= "I",#REF!= "II"),"NO APLICA", "xxxxxx")</formula1>
    </dataValidation>
    <dataValidation type="list" allowBlank="1" showInputMessage="1" showErrorMessage="1" errorTitle="DATO NO VÁLIDO" error="CELDA DE SELECCIÓN - NO CAMBIAR CONFIGURACIÓN" promptTitle="Estado del Control" prompt="Determine el estado del control" sqref="J9:J38">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CONTROL" prompt="Defina el estado del control asociado al riesgo" sqref="J9:J38">
      <formula1>"No existen, No aplicados, Aplicados - No efectivos, Aplicados efectivos y No Documentados, Documentados Aplicados y Efectivos"</formula1>
    </dataValidation>
    <dataValidation type="date" allowBlank="1" showInputMessage="1" showErrorMessage="1" promptTitle="FECHA" prompt="DD/MM/AAAA" sqref="S5:U5">
      <formula1>41426</formula1>
      <formula2>45078</formula2>
    </dataValidation>
    <dataValidation type="list" allowBlank="1" showInputMessage="1" showErrorMessage="1" promptTitle="TRATAMIENTO DEL RIESGO" prompt="Defina el tratamiento que se le dará al riesgo" sqref="R9:R11">
      <formula1>INDIRECT($Q$9)</formula1>
    </dataValidation>
    <dataValidation type="list" allowBlank="1" showInputMessage="1" showErrorMessage="1" errorTitle="DATO NO VALIDO" error="CELDA DE SELECCIÓN - NO CAMBIAR CONFIGURACIÓN" promptTitle="TIPO DE RIESGO" prompt="Seleccione el Tipo de Riesgo" sqref="B9:B14">
      <formula1>"Estratégico, Imagen, Operacional, Financiero, Contable, Presupuestal, Cumplimiento, Tecnología, Información, Transparencia, Laborales, Ambiental, Derechos_Humanos"</formula1>
    </dataValidation>
    <dataValidation type="list" allowBlank="1" showInputMessage="1" showErrorMessage="1" promptTitle="TRATAMIENTO DEL RIESGO" prompt="Defina el tratamiento que se le dará al riesgo" sqref="R12:R14">
      <formula1>INDIRECT($Q$12)</formula1>
    </dataValidation>
    <dataValidation type="list" allowBlank="1" showInputMessage="1" showErrorMessage="1" promptTitle="TRATAMIENTO DEL RIESGO" prompt="Defina el tratamiento que se le dará al riesgo" sqref="R15:R17">
      <formula1>INDIRECT($Q$15)</formula1>
    </dataValidation>
    <dataValidation type="list" allowBlank="1" showInputMessage="1" showErrorMessage="1" promptTitle="TRATAMIENTO DEL RIESGO" prompt="Defina el tratamiento que se le dará al riesgo" sqref="R18:R20">
      <formula1>INDIRECT($Q$18)</formula1>
    </dataValidation>
    <dataValidation type="list" allowBlank="1" showInputMessage="1" showErrorMessage="1" promptTitle="TRATAMIENTO DEL RIESGO" prompt="Defina el tratamiento que se le dará al riesgo" sqref="R21:R23">
      <formula1>INDIRECT($Q$21)</formula1>
    </dataValidation>
    <dataValidation type="list" allowBlank="1" showInputMessage="1" showErrorMessage="1" promptTitle="TRATAMIENTO DEL RIESGO" prompt="Defina el tratamiento que se le dará al riesgo" sqref="R24:R26">
      <formula1>INDIRECT($Q$24)</formula1>
    </dataValidation>
    <dataValidation type="list" allowBlank="1" showInputMessage="1" showErrorMessage="1" promptTitle="TRATAMIENTO DEL RIESGO" prompt="Defina el tratamiento que se le dará al riesgo" sqref="R27:R29">
      <formula1>INDIRECT($Q$27)</formula1>
    </dataValidation>
    <dataValidation type="list" allowBlank="1" showInputMessage="1" showErrorMessage="1" promptTitle="TRATAMIENTO DEL RIESGO" prompt="Defina el tratamiento que se le dará al riesgo" sqref="R30:R32">
      <formula1>INDIRECT($Q$30)</formula1>
    </dataValidation>
    <dataValidation type="list" allowBlank="1" showInputMessage="1" showErrorMessage="1" promptTitle="TRATAMIENTO DEL RIESGO" prompt="Defina el tratamiento que se le dará al riesgo" sqref="R33:R35">
      <formula1>INDIRECT($Q$33)</formula1>
    </dataValidation>
    <dataValidation type="list" allowBlank="1" showInputMessage="1" showErrorMessage="1" promptTitle="TRATAMIENTO DEL RIESGO" prompt="Defina el tratamiento que se le dará al riesgo" sqref="R36:R38">
      <formula1>INDIRECT($Q$36)</formula1>
    </dataValidation>
  </dataValidations>
  <pageMargins left="1.3779527559055118" right="0.15748031496062992" top="0.59055118110236227" bottom="0.39370078740157483" header="0" footer="0"/>
  <pageSetup paperSize="120" scale="58" fitToHeight="10" orientation="landscape" horizontalDpi="1200" verticalDpi="1200"/>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Q58"/>
  <sheetViews>
    <sheetView zoomScale="60" zoomScaleNormal="60" zoomScaleSheetLayoutView="130" zoomScalePageLayoutView="60" workbookViewId="0">
      <pane xSplit="3" ySplit="8" topLeftCell="D33" activePane="bottomRight" state="frozen"/>
      <selection pane="topRight" activeCell="D1" sqref="D1"/>
      <selection pane="bottomLeft" activeCell="A9" sqref="A9"/>
      <selection pane="bottomRight" activeCell="J35" sqref="J35"/>
    </sheetView>
  </sheetViews>
  <sheetFormatPr baseColWidth="10" defaultColWidth="11.42578125" defaultRowHeight="12.75" x14ac:dyDescent="0.2"/>
  <cols>
    <col min="1" max="1" width="8" style="3" customWidth="1"/>
    <col min="2" max="2" width="13.42578125" style="3" customWidth="1"/>
    <col min="3" max="3" width="20.7109375" style="4" customWidth="1"/>
    <col min="4" max="5" width="32.42578125" style="4" customWidth="1"/>
    <col min="6" max="6" width="24.7109375" style="4" customWidth="1"/>
    <col min="7" max="7" width="16" style="4" customWidth="1"/>
    <col min="8" max="8" width="22.140625" style="3" customWidth="1"/>
    <col min="9" max="9" width="19.42578125" style="3" customWidth="1"/>
    <col min="10" max="11" width="22.7109375" style="3" customWidth="1"/>
    <col min="12" max="12" width="21.85546875" style="3" customWidth="1"/>
    <col min="13" max="13" width="28.7109375" style="3" customWidth="1"/>
    <col min="14" max="15" width="22.7109375" style="3" customWidth="1"/>
    <col min="16" max="16" width="21.85546875" style="3" customWidth="1"/>
    <col min="17" max="17" width="28.85546875" style="3" customWidth="1"/>
    <col min="18" max="16384" width="11.42578125" style="3"/>
  </cols>
  <sheetData>
    <row r="1" spans="1:17" s="5" customFormat="1" ht="19.5" customHeight="1" x14ac:dyDescent="0.2">
      <c r="A1" s="21"/>
      <c r="B1" s="18"/>
      <c r="C1" s="43"/>
      <c r="D1" s="43"/>
      <c r="E1" s="43"/>
      <c r="F1" s="43"/>
      <c r="G1" s="43"/>
      <c r="H1" s="43"/>
      <c r="I1" s="43"/>
      <c r="J1" s="43"/>
      <c r="K1" s="43"/>
      <c r="L1" s="43"/>
      <c r="M1" s="69"/>
      <c r="N1" s="69"/>
      <c r="O1" s="69"/>
      <c r="P1" s="26" t="s">
        <v>86</v>
      </c>
      <c r="Q1" s="27" t="s">
        <v>87</v>
      </c>
    </row>
    <row r="2" spans="1:17" s="5" customFormat="1" ht="18.75" customHeight="1" x14ac:dyDescent="0.2">
      <c r="A2" s="22"/>
      <c r="C2" s="218" t="s">
        <v>94</v>
      </c>
      <c r="D2" s="218"/>
      <c r="E2" s="218"/>
      <c r="F2" s="218"/>
      <c r="G2" s="218"/>
      <c r="H2" s="218"/>
      <c r="I2" s="218"/>
      <c r="J2" s="218"/>
      <c r="K2" s="218"/>
      <c r="L2" s="218"/>
      <c r="M2" s="70"/>
      <c r="N2" s="70"/>
      <c r="O2" s="70"/>
      <c r="P2" s="26" t="s">
        <v>10</v>
      </c>
      <c r="Q2" s="27">
        <v>2</v>
      </c>
    </row>
    <row r="3" spans="1:17" s="5" customFormat="1" ht="18.75" customHeight="1" x14ac:dyDescent="0.2">
      <c r="A3" s="22"/>
      <c r="C3" s="218" t="s">
        <v>383</v>
      </c>
      <c r="D3" s="218"/>
      <c r="E3" s="218"/>
      <c r="F3" s="218"/>
      <c r="G3" s="218"/>
      <c r="H3" s="218"/>
      <c r="I3" s="218"/>
      <c r="J3" s="218"/>
      <c r="K3" s="218"/>
      <c r="L3" s="218"/>
      <c r="M3" s="70"/>
      <c r="N3" s="70"/>
      <c r="O3" s="70"/>
      <c r="P3" s="26" t="s">
        <v>11</v>
      </c>
      <c r="Q3" s="28" t="s">
        <v>138</v>
      </c>
    </row>
    <row r="4" spans="1:17" s="5" customFormat="1" ht="18.75" customHeight="1" x14ac:dyDescent="0.2">
      <c r="A4" s="22"/>
      <c r="C4" s="207"/>
      <c r="D4" s="207"/>
      <c r="E4" s="207"/>
      <c r="F4" s="207"/>
      <c r="G4" s="207"/>
      <c r="H4" s="207"/>
      <c r="I4" s="207"/>
      <c r="J4" s="207"/>
      <c r="K4" s="207"/>
      <c r="L4" s="207"/>
      <c r="M4" s="70"/>
      <c r="N4" s="70"/>
      <c r="O4" s="70"/>
      <c r="P4" s="26" t="s">
        <v>85</v>
      </c>
      <c r="Q4" s="27" t="s">
        <v>12</v>
      </c>
    </row>
    <row r="5" spans="1:17" s="1" customFormat="1" ht="29.25" customHeight="1" x14ac:dyDescent="0.2">
      <c r="A5" s="222" t="str">
        <f>'01-Mapa de riesgo'!A5:C5</f>
        <v xml:space="preserve">PROCESO (Usuario Metodología)  </v>
      </c>
      <c r="B5" s="222"/>
      <c r="C5" s="222"/>
      <c r="D5" s="252" t="str">
        <f>'01-Mapa de riesgo'!D5:G5</f>
        <v>PLAN DE DESARROLLO</v>
      </c>
      <c r="E5" s="252"/>
      <c r="F5" s="252"/>
      <c r="G5" s="252"/>
      <c r="H5" s="24" t="s">
        <v>70</v>
      </c>
      <c r="I5" s="253" t="str">
        <f>'01-Mapa de riesgo'!I5:Q5</f>
        <v xml:space="preserve">FRANCISCO ANTONIO URIBE GOMEZ </v>
      </c>
      <c r="J5" s="254"/>
      <c r="K5" s="254"/>
      <c r="L5" s="254"/>
      <c r="M5" s="254"/>
      <c r="N5" s="254"/>
      <c r="O5" s="255"/>
      <c r="P5" s="29" t="s">
        <v>8</v>
      </c>
      <c r="Q5" s="25"/>
    </row>
    <row r="6" spans="1:17" s="1" customFormat="1" ht="66" customHeight="1" thickBot="1" x14ac:dyDescent="0.25">
      <c r="A6" s="250" t="str">
        <f>'01-Mapa de riesgo'!A6:C6</f>
        <v>OBJETIVO DEL PROCESO (Usuario Metodología):</v>
      </c>
      <c r="B6" s="197"/>
      <c r="C6" s="197"/>
      <c r="D6" s="257" t="str">
        <f>'01-Mapa de riesgo'!D6:U6</f>
        <v>El Plan de Desarrollo 2009 – 2019 de la Universidad tecnológica de Pereira tiene como foco estratégico aportar hacia el fortalecimiento institucional y a contribuir desde sus capacidades generadas con la generación de impactos en el entorno desde la perspectiva del desarrollo social, económico, competitivo, científico, tecnológico y financiero</v>
      </c>
      <c r="E6" s="257"/>
      <c r="F6" s="257"/>
      <c r="G6" s="257"/>
      <c r="H6" s="257"/>
      <c r="I6" s="257"/>
      <c r="J6" s="257"/>
      <c r="K6" s="257"/>
      <c r="L6" s="257"/>
      <c r="M6" s="257"/>
      <c r="N6" s="257"/>
      <c r="O6" s="257"/>
      <c r="P6" s="257"/>
      <c r="Q6" s="258"/>
    </row>
    <row r="7" spans="1:17" s="1" customFormat="1" ht="45" customHeight="1" x14ac:dyDescent="0.2">
      <c r="A7" s="251" t="s">
        <v>73</v>
      </c>
      <c r="B7" s="242" t="s">
        <v>114</v>
      </c>
      <c r="C7" s="243"/>
      <c r="D7" s="243"/>
      <c r="E7" s="243"/>
      <c r="F7" s="244"/>
      <c r="G7" s="249" t="s">
        <v>109</v>
      </c>
      <c r="H7" s="249" t="s">
        <v>2</v>
      </c>
      <c r="I7" s="256" t="s">
        <v>147</v>
      </c>
      <c r="J7" s="242" t="s">
        <v>14</v>
      </c>
      <c r="K7" s="243"/>
      <c r="L7" s="244"/>
      <c r="M7" s="256" t="s">
        <v>3</v>
      </c>
      <c r="N7" s="242" t="s">
        <v>15</v>
      </c>
      <c r="O7" s="243"/>
      <c r="P7" s="244"/>
      <c r="Q7" s="259" t="s">
        <v>3</v>
      </c>
    </row>
    <row r="8" spans="1:17" s="2" customFormat="1" ht="36.75" customHeight="1" x14ac:dyDescent="0.2">
      <c r="A8" s="174"/>
      <c r="B8" s="32" t="s">
        <v>100</v>
      </c>
      <c r="C8" s="32" t="s">
        <v>4</v>
      </c>
      <c r="D8" s="32" t="s">
        <v>0</v>
      </c>
      <c r="E8" s="32" t="s">
        <v>74</v>
      </c>
      <c r="F8" s="32" t="s">
        <v>1</v>
      </c>
      <c r="G8" s="214"/>
      <c r="H8" s="214"/>
      <c r="I8" s="213"/>
      <c r="J8" s="245"/>
      <c r="K8" s="246"/>
      <c r="L8" s="247"/>
      <c r="M8" s="213"/>
      <c r="N8" s="245"/>
      <c r="O8" s="246"/>
      <c r="P8" s="247"/>
      <c r="Q8" s="260"/>
    </row>
    <row r="9" spans="1:17" s="2" customFormat="1" ht="62.45" customHeight="1" x14ac:dyDescent="0.2">
      <c r="A9" s="262">
        <v>1</v>
      </c>
      <c r="B9" s="263" t="str">
        <f>'01-Mapa de riesgo'!B9:B11</f>
        <v>Financiero</v>
      </c>
      <c r="C9" s="261" t="str">
        <f>'01-Mapa de riesgo'!C9:C11</f>
        <v>Desfinanciación del presupuesto de gastos de cada vigencia de la Universidad por su estructura de Financiación Ley 30 y por la expedición de normas de entes internos y externos</v>
      </c>
      <c r="D9" s="261" t="str">
        <f>'01-Mapa de riesgo'!D9:D11</f>
        <v>El Gobierno, Congreso, Consejos Superior y académico, expiden normas que afectan directamente al presupuesto de gastos de la Universidad</v>
      </c>
      <c r="E9" s="261" t="str">
        <f>'01-Mapa de riesgo'!E9:E11</f>
        <v xml:space="preserve">Incremento del presupuesto de ingresos (recursos de la nación) de acuerdo al incremento del IPC, sin tener en cuenta los decretos y leyes que afectan los gastos por encima de este incremento. 
                                                                                    Directrices administrativas no soportadas en análisis financieros
</v>
      </c>
      <c r="F9" s="261" t="str">
        <f>'01-Mapa de riesgo'!F9:F11</f>
        <v xml:space="preserve">Reducción del presupuesto de la Universidad </v>
      </c>
      <c r="G9" s="241" t="str">
        <f>'01-Mapa de riesgo'!Q9:Q11</f>
        <v>MODERADO</v>
      </c>
      <c r="H9" s="33" t="str">
        <f>'01-Mapa de riesgo'!R9:R11</f>
        <v>COMPARTIR</v>
      </c>
      <c r="I9" s="188" t="str">
        <f t="shared" ref="I9" si="0">IF(G9="GRAVE","Debe formularse",IF(G9="MODERADO", "Si el proceso lo requiere","NO"))</f>
        <v>Si el proceso lo requiere</v>
      </c>
      <c r="J9" s="248" t="s">
        <v>377</v>
      </c>
      <c r="K9" s="248"/>
      <c r="L9" s="248"/>
      <c r="M9" s="156" t="s">
        <v>378</v>
      </c>
      <c r="N9" s="235" t="s">
        <v>379</v>
      </c>
      <c r="O9" s="236"/>
      <c r="P9" s="237"/>
      <c r="Q9" s="157" t="s">
        <v>380</v>
      </c>
    </row>
    <row r="10" spans="1:17" s="2" customFormat="1" ht="62.45" customHeight="1" x14ac:dyDescent="0.2">
      <c r="A10" s="262"/>
      <c r="B10" s="264"/>
      <c r="C10" s="261"/>
      <c r="D10" s="261"/>
      <c r="E10" s="261"/>
      <c r="F10" s="261"/>
      <c r="G10" s="241"/>
      <c r="H10" s="33" t="str">
        <f>'01-Mapa de riesgo'!R10:R12</f>
        <v>COMPARTIR</v>
      </c>
      <c r="I10" s="189"/>
      <c r="J10" s="248" t="s">
        <v>381</v>
      </c>
      <c r="K10" s="248"/>
      <c r="L10" s="248"/>
      <c r="M10" s="156" t="s">
        <v>378</v>
      </c>
      <c r="N10" s="235" t="s">
        <v>382</v>
      </c>
      <c r="O10" s="236"/>
      <c r="P10" s="237"/>
      <c r="Q10" s="157" t="s">
        <v>380</v>
      </c>
    </row>
    <row r="11" spans="1:17" s="2" customFormat="1" ht="62.45" customHeight="1" x14ac:dyDescent="0.2">
      <c r="A11" s="262"/>
      <c r="B11" s="264"/>
      <c r="C11" s="261"/>
      <c r="D11" s="261"/>
      <c r="E11" s="261"/>
      <c r="F11" s="261"/>
      <c r="G11" s="241"/>
      <c r="H11" s="33">
        <f>'01-Mapa de riesgo'!R11:R13</f>
        <v>0</v>
      </c>
      <c r="I11" s="190"/>
      <c r="J11" s="238"/>
      <c r="K11" s="239"/>
      <c r="L11" s="240"/>
      <c r="M11" s="30"/>
      <c r="N11" s="238"/>
      <c r="O11" s="239"/>
      <c r="P11" s="240"/>
      <c r="Q11" s="71"/>
    </row>
    <row r="12" spans="1:17" s="2" customFormat="1" ht="62.45" customHeight="1" x14ac:dyDescent="0.2">
      <c r="A12" s="262">
        <v>2</v>
      </c>
      <c r="B12" s="264" t="str">
        <f>'01-Mapa de riesgo'!B12:B14</f>
        <v>Financiero</v>
      </c>
      <c r="C12" s="261" t="str">
        <f>'01-Mapa de riesgo'!C12:C14</f>
        <v>Nueva Oferta externa, Nuevas Modalidades y nuevos modelos de financiación de la Educación Superior Privada.</v>
      </c>
      <c r="D12" s="261" t="str">
        <f>'01-Mapa de riesgo'!D12:D14</f>
        <v>Nueva Oferta y Nuevos modelos de financiación de la Educación Superior Privada.</v>
      </c>
      <c r="E12" s="261" t="str">
        <f>'01-Mapa de riesgo'!E12:E14</f>
        <v>1. Crecimiento de la pobreza, Deterioro de la equidad, fragilidad del crecimiento económico, nivel de empleo. Dificultades sociales y económicas. Indicadores Económicos y Sociales Regionales.
2. Conflictos internos en la institución
3. Nueva Oferta y Nuevos modelos de financiación de la Educación Superior Privada.</v>
      </c>
      <c r="F12" s="261" t="str">
        <f>'01-Mapa de riesgo'!F12:F14</f>
        <v xml:space="preserve">
1. Disminución de demanda real a razón de la pérdida de la capacidad adquisitiva.
2. Deserción.
Bajo rendimiento Académico
Pérdida de cobertura
3. Disminución de demanda real a razón de preferencia de otras instituciones.</v>
      </c>
      <c r="G12" s="241" t="str">
        <f>'01-Mapa de riesgo'!Q12:Q14</f>
        <v>LEVE</v>
      </c>
      <c r="H12" s="33" t="str">
        <f>'01-Mapa de riesgo'!R12:R14</f>
        <v>ASUMIR</v>
      </c>
      <c r="I12" s="188" t="str">
        <f t="shared" ref="I12:I36" si="1">IF(G12="GRAVE","Debe formularse",IF(G12="MODERADO", "Si el proceso lo requiere","NO"))</f>
        <v>NO</v>
      </c>
      <c r="J12" s="238" t="s">
        <v>384</v>
      </c>
      <c r="K12" s="239"/>
      <c r="L12" s="240"/>
      <c r="M12" s="30"/>
      <c r="N12" s="238" t="s">
        <v>384</v>
      </c>
      <c r="O12" s="239"/>
      <c r="P12" s="240"/>
      <c r="Q12" s="71"/>
    </row>
    <row r="13" spans="1:17" s="2" customFormat="1" ht="62.45" customHeight="1" x14ac:dyDescent="0.2">
      <c r="A13" s="262"/>
      <c r="B13" s="264"/>
      <c r="C13" s="261"/>
      <c r="D13" s="261"/>
      <c r="E13" s="261"/>
      <c r="F13" s="261"/>
      <c r="G13" s="241"/>
      <c r="H13" s="33" t="str">
        <f>'01-Mapa de riesgo'!R13:R15</f>
        <v>ASUMIR</v>
      </c>
      <c r="I13" s="189"/>
      <c r="J13" s="238" t="s">
        <v>384</v>
      </c>
      <c r="K13" s="239"/>
      <c r="L13" s="240"/>
      <c r="M13" s="30"/>
      <c r="N13" s="238" t="s">
        <v>384</v>
      </c>
      <c r="O13" s="239"/>
      <c r="P13" s="240"/>
      <c r="Q13" s="71"/>
    </row>
    <row r="14" spans="1:17" s="2" customFormat="1" ht="62.45" customHeight="1" x14ac:dyDescent="0.2">
      <c r="A14" s="262"/>
      <c r="B14" s="264"/>
      <c r="C14" s="261"/>
      <c r="D14" s="261"/>
      <c r="E14" s="261"/>
      <c r="F14" s="261"/>
      <c r="G14" s="241"/>
      <c r="H14" s="33" t="str">
        <f>'01-Mapa de riesgo'!R14:R16</f>
        <v>ASUMIR</v>
      </c>
      <c r="I14" s="190"/>
      <c r="J14" s="238" t="s">
        <v>384</v>
      </c>
      <c r="K14" s="239"/>
      <c r="L14" s="240"/>
      <c r="M14" s="30"/>
      <c r="N14" s="238" t="s">
        <v>384</v>
      </c>
      <c r="O14" s="239"/>
      <c r="P14" s="240"/>
      <c r="Q14" s="71"/>
    </row>
    <row r="15" spans="1:17" s="2" customFormat="1" ht="62.45" customHeight="1" x14ac:dyDescent="0.2">
      <c r="A15" s="262">
        <v>3</v>
      </c>
      <c r="B15" s="264" t="str">
        <f>'01-Mapa de riesgo'!B15:B17</f>
        <v>Estratégico</v>
      </c>
      <c r="C15" s="261" t="str">
        <f>'01-Mapa de riesgo'!C15:C17</f>
        <v>Desaprovechamiento de oportunidades en el contexto de nuevas fuentes de financiación  y posibles alianzas para PDI a nivel Local, Regional, Nacional e Internacional</v>
      </c>
      <c r="D15" s="261" t="str">
        <f>'01-Mapa de riesgo'!D15:D17</f>
        <v>Inadecuado aprovechamiento  de incrementar capacidades para generar mayores impactos mediante alianzas estrategicas con los diferentes grupos de interes y nuevas líneas de financiación.</v>
      </c>
      <c r="E15" s="261" t="str">
        <f>'01-Mapa de riesgo'!E15:E17</f>
        <v>Condiciones favorables en el contexto Nacional y Local (SGR, MEN, MTICs, Min. Ambiente, Min  trabajo, Colciencias, Planes de Desarrollo locales articulados con el PDI UTP,Plan general de competitividad, cooperación internacional, entre otros) que no se monitorean o no se operativizan para su aprovechamiento.</v>
      </c>
      <c r="F15" s="261" t="str">
        <f>'01-Mapa de riesgo'!F15:F17</f>
        <v>Pérdida de posicionamiento frente a otras universidades que aprovechan las condiciones actuales, lo que afectaría el posicionamiento en el SUE y retrasos en el cumplimiento del PDI.
Afectación indicador de Nuevas Líneas de Financiamiento y  de resultados potenciales en la generación y transformación de conocimiento</v>
      </c>
      <c r="G15" s="241" t="str">
        <f>'01-Mapa de riesgo'!Q15:Q17</f>
        <v>LEVE</v>
      </c>
      <c r="H15" s="33" t="str">
        <f>'01-Mapa de riesgo'!R15:R17</f>
        <v>ASUMIR</v>
      </c>
      <c r="I15" s="188" t="str">
        <f t="shared" si="1"/>
        <v>NO</v>
      </c>
      <c r="J15" s="238" t="s">
        <v>384</v>
      </c>
      <c r="K15" s="239"/>
      <c r="L15" s="240"/>
      <c r="M15" s="30"/>
      <c r="N15" s="238" t="s">
        <v>384</v>
      </c>
      <c r="O15" s="239"/>
      <c r="P15" s="240"/>
      <c r="Q15" s="71"/>
    </row>
    <row r="16" spans="1:17" s="2" customFormat="1" ht="62.45" customHeight="1" x14ac:dyDescent="0.2">
      <c r="A16" s="262"/>
      <c r="B16" s="264"/>
      <c r="C16" s="261"/>
      <c r="D16" s="261"/>
      <c r="E16" s="261"/>
      <c r="F16" s="261"/>
      <c r="G16" s="241"/>
      <c r="H16" s="33" t="str">
        <f>'01-Mapa de riesgo'!R16:R18</f>
        <v>ASUMIR</v>
      </c>
      <c r="I16" s="189"/>
      <c r="J16" s="238" t="s">
        <v>384</v>
      </c>
      <c r="K16" s="239"/>
      <c r="L16" s="240"/>
      <c r="M16" s="30"/>
      <c r="N16" s="238" t="s">
        <v>384</v>
      </c>
      <c r="O16" s="239"/>
      <c r="P16" s="240"/>
      <c r="Q16" s="71"/>
    </row>
    <row r="17" spans="1:17" s="2" customFormat="1" ht="62.45" customHeight="1" x14ac:dyDescent="0.2">
      <c r="A17" s="262"/>
      <c r="B17" s="264"/>
      <c r="C17" s="261"/>
      <c r="D17" s="261"/>
      <c r="E17" s="261"/>
      <c r="F17" s="261"/>
      <c r="G17" s="241"/>
      <c r="H17" s="33" t="str">
        <f>'01-Mapa de riesgo'!R17:R19</f>
        <v>ASUMIR</v>
      </c>
      <c r="I17" s="190"/>
      <c r="J17" s="238" t="s">
        <v>384</v>
      </c>
      <c r="K17" s="239"/>
      <c r="L17" s="240"/>
      <c r="M17" s="30"/>
      <c r="N17" s="238" t="s">
        <v>384</v>
      </c>
      <c r="O17" s="239"/>
      <c r="P17" s="240"/>
      <c r="Q17" s="71"/>
    </row>
    <row r="18" spans="1:17" s="2" customFormat="1" ht="62.45" customHeight="1" x14ac:dyDescent="0.2">
      <c r="A18" s="262">
        <v>4</v>
      </c>
      <c r="B18" s="264" t="str">
        <f>'01-Mapa de riesgo'!B18:B20</f>
        <v>Imagen</v>
      </c>
      <c r="C18" s="261" t="str">
        <f>'01-Mapa de riesgo'!C18:C20</f>
        <v xml:space="preserve">No renovación de la Acreditación Institucional </v>
      </c>
      <c r="D18" s="261" t="str">
        <f>'01-Mapa de riesgo'!D18:D20</f>
        <v xml:space="preserve">Retrasos en los procesos de Acreditación Institucional </v>
      </c>
      <c r="E18" s="261" t="str">
        <f>'01-Mapa de riesgo'!E18:E20</f>
        <v>* El CNA se encuentra saturado por la dinámica que las IES han desarrollado en el Sistema de Aseguramiento de la Calidad, lo que ha generado retrasos en los procesos de acreditación.
* Incumplimiento del plan de mejoramiento institucional.</v>
      </c>
      <c r="F18" s="261" t="str">
        <f>'01-Mapa de riesgo'!F18:F20</f>
        <v>*Institución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v>
      </c>
      <c r="G18" s="241" t="str">
        <f>'01-Mapa de riesgo'!Q18:Q20</f>
        <v>MODERADO</v>
      </c>
      <c r="H18" s="33" t="str">
        <f>'01-Mapa de riesgo'!R18:R20</f>
        <v>REDUCIR</v>
      </c>
      <c r="I18" s="188" t="str">
        <f t="shared" si="1"/>
        <v>Si el proceso lo requiere</v>
      </c>
      <c r="J18" s="238"/>
      <c r="K18" s="239"/>
      <c r="L18" s="240"/>
      <c r="M18" s="30"/>
      <c r="N18" s="238"/>
      <c r="O18" s="239"/>
      <c r="P18" s="240"/>
      <c r="Q18" s="71"/>
    </row>
    <row r="19" spans="1:17" ht="62.45" customHeight="1" x14ac:dyDescent="0.2">
      <c r="A19" s="262"/>
      <c r="B19" s="264"/>
      <c r="C19" s="261"/>
      <c r="D19" s="261"/>
      <c r="E19" s="261"/>
      <c r="F19" s="261"/>
      <c r="G19" s="241"/>
      <c r="H19" s="33" t="str">
        <f>'01-Mapa de riesgo'!R19:R21</f>
        <v>REDUCIR</v>
      </c>
      <c r="I19" s="189"/>
      <c r="J19" s="238"/>
      <c r="K19" s="239"/>
      <c r="L19" s="240"/>
      <c r="M19" s="30"/>
      <c r="N19" s="238"/>
      <c r="O19" s="239"/>
      <c r="P19" s="240"/>
      <c r="Q19" s="71"/>
    </row>
    <row r="20" spans="1:17" ht="62.45" customHeight="1" x14ac:dyDescent="0.2">
      <c r="A20" s="262"/>
      <c r="B20" s="264"/>
      <c r="C20" s="261"/>
      <c r="D20" s="261"/>
      <c r="E20" s="261"/>
      <c r="F20" s="261"/>
      <c r="G20" s="241"/>
      <c r="H20" s="33" t="str">
        <f>'01-Mapa de riesgo'!R20:R22</f>
        <v>REDUCIR</v>
      </c>
      <c r="I20" s="190"/>
      <c r="J20" s="238"/>
      <c r="K20" s="239"/>
      <c r="L20" s="240"/>
      <c r="M20" s="30"/>
      <c r="N20" s="238"/>
      <c r="O20" s="239"/>
      <c r="P20" s="240"/>
      <c r="Q20" s="71"/>
    </row>
    <row r="21" spans="1:17" ht="62.45" customHeight="1" x14ac:dyDescent="0.2">
      <c r="A21" s="262">
        <v>5</v>
      </c>
      <c r="B21" s="264" t="str">
        <f>'01-Mapa de riesgo'!B21:B23</f>
        <v>Imagen</v>
      </c>
      <c r="C21" s="261" t="str">
        <f>'01-Mapa de riesgo'!C21:C23</f>
        <v>No acreditaciòn  de programas acadèmicos.</v>
      </c>
      <c r="D21" s="261" t="str">
        <f>'01-Mapa de riesgo'!D21:D23</f>
        <v xml:space="preserve">Negaciòn de la acreditaciòn de programas por parte del Consejo Nacional de Acreditaciòn (CNA). </v>
      </c>
      <c r="E21" s="261" t="str">
        <f>'01-Mapa de riesgo'!E21:E23</f>
        <v>* Incumplimiento de las condiciones de alta calidad exigidas por el Consejo Nacional de Acreditaciòn (CNA).
* Incumplimiento del plan de mejoramiento de los proggramas académicos</v>
      </c>
      <c r="F21" s="261" t="str">
        <f>'01-Mapa de riesgo'!F21:F23</f>
        <v>* Pèrdida de oportunidades para estudiantes, docentes y egresados.
*Incumplimiento de las metas del Objetivo Cobertura con calidad en la oferta educativa.
* Desmotivaciòn de la comunidad universitaria.</v>
      </c>
      <c r="G21" s="241" t="str">
        <f>'01-Mapa de riesgo'!Q21:Q23</f>
        <v>LEVE</v>
      </c>
      <c r="H21" s="33" t="str">
        <f>'01-Mapa de riesgo'!R21:R23</f>
        <v>ASUMIR</v>
      </c>
      <c r="I21" s="188" t="str">
        <f t="shared" si="1"/>
        <v>NO</v>
      </c>
      <c r="J21" s="238" t="s">
        <v>384</v>
      </c>
      <c r="K21" s="239"/>
      <c r="L21" s="240"/>
      <c r="M21" s="133"/>
      <c r="N21" s="238" t="s">
        <v>384</v>
      </c>
      <c r="O21" s="239"/>
      <c r="P21" s="240"/>
      <c r="Q21" s="71"/>
    </row>
    <row r="22" spans="1:17" ht="62.45" customHeight="1" x14ac:dyDescent="0.2">
      <c r="A22" s="262"/>
      <c r="B22" s="264"/>
      <c r="C22" s="261"/>
      <c r="D22" s="261"/>
      <c r="E22" s="261"/>
      <c r="F22" s="261"/>
      <c r="G22" s="241"/>
      <c r="H22" s="33" t="str">
        <f>'01-Mapa de riesgo'!R22:R38</f>
        <v>ASUMIR</v>
      </c>
      <c r="I22" s="189"/>
      <c r="J22" s="238" t="s">
        <v>384</v>
      </c>
      <c r="K22" s="239"/>
      <c r="L22" s="240"/>
      <c r="M22" s="133"/>
      <c r="N22" s="238" t="s">
        <v>384</v>
      </c>
      <c r="O22" s="239"/>
      <c r="P22" s="240"/>
      <c r="Q22" s="71"/>
    </row>
    <row r="23" spans="1:17" ht="62.45" customHeight="1" x14ac:dyDescent="0.2">
      <c r="A23" s="262"/>
      <c r="B23" s="264"/>
      <c r="C23" s="261"/>
      <c r="D23" s="261"/>
      <c r="E23" s="261"/>
      <c r="F23" s="261"/>
      <c r="G23" s="241"/>
      <c r="H23" s="33" t="str">
        <f>'01-Mapa de riesgo'!R23:R38</f>
        <v>ASUMIR</v>
      </c>
      <c r="I23" s="190"/>
      <c r="J23" s="238" t="s">
        <v>384</v>
      </c>
      <c r="K23" s="239"/>
      <c r="L23" s="240"/>
      <c r="M23" s="133"/>
      <c r="N23" s="238" t="s">
        <v>384</v>
      </c>
      <c r="O23" s="239"/>
      <c r="P23" s="240"/>
      <c r="Q23" s="71"/>
    </row>
    <row r="24" spans="1:17" ht="62.45" customHeight="1" x14ac:dyDescent="0.2">
      <c r="A24" s="262">
        <v>6</v>
      </c>
      <c r="B24" s="264" t="str">
        <f>'01-Mapa de riesgo'!B24:B26</f>
        <v>Estratégico</v>
      </c>
      <c r="C24" s="261" t="str">
        <f>'01-Mapa de riesgo'!C24:C26</f>
        <v>Aumento de la deserciòn</v>
      </c>
      <c r="D24" s="261" t="str">
        <f>'01-Mapa de riesgo'!D24:D26</f>
        <v>Aumento de la poblaciòn estudiantil que deserta de la instituciòn.</v>
      </c>
      <c r="E24" s="261" t="str">
        <f>'01-Mapa de riesgo'!E24:E26</f>
        <v xml:space="preserve">* Bajo nivel de formaciòn de los estudiantes que egresan de la educaciòn media.
* Baja efectividad de la estrategia de intervenciòn.
* Debilidad en la Orientaciòn vocacional y profesional de los estudiantes que ingresan.
* Factores bio psico sociales propios del estudiante.
* Sistema institucional de admisiones
* Situaciones de anormalidad acadèmica.
* Baja percepciòn de la calidad acadèmica de la instituciòn por parte del estudiante.
* Deficiente articulaciòn de Facultades y Programas con los procesos llevados a cabo por el observatorio acadèmico.
</v>
      </c>
      <c r="F24" s="261" t="str">
        <f>'01-Mapa de riesgo'!F24:F26</f>
        <v>* Disminuciòn de la cobertura de la instituciòn
* Disminuciòn de las transferencias por parte del estado (art. 87 Ley 30 y otras)
* Afectaciòn del territorio, el desarrollo social y humano, ambiental y el crecimiento econòmico.</v>
      </c>
      <c r="G24" s="241" t="str">
        <f>'01-Mapa de riesgo'!Q24:Q26</f>
        <v>MODERADO</v>
      </c>
      <c r="H24" s="33" t="str">
        <f>'01-Mapa de riesgo'!R24:R38</f>
        <v>REDUCIR</v>
      </c>
      <c r="I24" s="188" t="str">
        <f t="shared" si="1"/>
        <v>Si el proceso lo requiere</v>
      </c>
      <c r="J24" s="235"/>
      <c r="K24" s="236"/>
      <c r="L24" s="237"/>
      <c r="M24" s="156"/>
      <c r="N24" s="235"/>
      <c r="O24" s="236"/>
      <c r="P24" s="237"/>
      <c r="Q24" s="157"/>
    </row>
    <row r="25" spans="1:17" ht="62.45" customHeight="1" x14ac:dyDescent="0.2">
      <c r="A25" s="262"/>
      <c r="B25" s="264"/>
      <c r="C25" s="261"/>
      <c r="D25" s="261"/>
      <c r="E25" s="261"/>
      <c r="F25" s="261"/>
      <c r="G25" s="241"/>
      <c r="H25" s="33" t="str">
        <f>'01-Mapa de riesgo'!R25:R39</f>
        <v>REDUCIR</v>
      </c>
      <c r="I25" s="189"/>
      <c r="J25" s="235"/>
      <c r="K25" s="236"/>
      <c r="L25" s="237"/>
      <c r="M25" s="156"/>
      <c r="N25" s="235"/>
      <c r="O25" s="236"/>
      <c r="P25" s="237"/>
      <c r="Q25" s="157"/>
    </row>
    <row r="26" spans="1:17" ht="62.45" customHeight="1" x14ac:dyDescent="0.2">
      <c r="A26" s="262"/>
      <c r="B26" s="264"/>
      <c r="C26" s="261"/>
      <c r="D26" s="261"/>
      <c r="E26" s="261"/>
      <c r="F26" s="261"/>
      <c r="G26" s="241"/>
      <c r="H26" s="108">
        <f>'01-Mapa de riesgo'!R26:R40</f>
        <v>0</v>
      </c>
      <c r="I26" s="190"/>
      <c r="J26" s="109"/>
      <c r="K26" s="110"/>
      <c r="L26" s="111"/>
      <c r="M26" s="107"/>
      <c r="N26" s="109"/>
      <c r="O26" s="110"/>
      <c r="P26" s="111"/>
      <c r="Q26" s="71"/>
    </row>
    <row r="27" spans="1:17" ht="62.45" customHeight="1" x14ac:dyDescent="0.2">
      <c r="A27" s="262">
        <v>7</v>
      </c>
      <c r="B27" s="264" t="str">
        <f>'01-Mapa de riesgo'!B27:B29</f>
        <v>Estratégico</v>
      </c>
      <c r="C27" s="261" t="str">
        <f>'01-Mapa de riesgo'!C27:C29</f>
        <v>Bajas competencias de los egresados de la educación media que ingresan a la Universidad Tecnológica de Pereira.</v>
      </c>
      <c r="D27" s="261" t="str">
        <f>'01-Mapa de riesgo'!D27:D29</f>
        <v>Los estudiantes que ingresan a la educación superior tienen bajas competencias en bilinguismo, lectoescritura y matemáticas, lo cual dificulta su adaptación y desempeño en la vida universitaria, además de una desarticulación entre los énfasis de PEI de los colegios y la educación técnica, tecnológica y universitaria; con la pertinencia de la vocación del desarrollo regional.</v>
      </c>
      <c r="E27" s="261" t="str">
        <f>'01-Mapa de riesgo'!E27:E29</f>
        <v>Falta de de una Política Pública de educación integral a nivel Nacional y Local.
Falta incorporar los procesos de articulación en la Reforma Curricular acorde con las apuestas regionales, y la pertinencia de articulación con la educación media.
Deficiencia del Sistema Educativo en el nivel básico y media en Colombia.</v>
      </c>
      <c r="F27" s="261" t="str">
        <f>'01-Mapa de riesgo'!F27:F29</f>
        <v>Mayor deserción
Repitencia
Afecta la tasa de graduados por cohorte
Duración de estudios de la población estudiantil
Sobrecostos
Pérdida de oportunidades de alianzas estratégicas</v>
      </c>
      <c r="G27" s="241" t="str">
        <f>'01-Mapa de riesgo'!Q27:Q29</f>
        <v>MODERADO</v>
      </c>
      <c r="H27" s="108" t="str">
        <f>'01-Mapa de riesgo'!R27:R41</f>
        <v>REDUCIR</v>
      </c>
      <c r="I27" s="188" t="str">
        <f t="shared" si="1"/>
        <v>Si el proceso lo requiere</v>
      </c>
      <c r="J27" s="119"/>
      <c r="K27" s="120"/>
      <c r="L27" s="121"/>
      <c r="M27" s="114"/>
      <c r="N27" s="119"/>
      <c r="O27" s="120"/>
      <c r="P27" s="121"/>
      <c r="Q27" s="122"/>
    </row>
    <row r="28" spans="1:17" ht="62.45" customHeight="1" x14ac:dyDescent="0.2">
      <c r="A28" s="262"/>
      <c r="B28" s="264"/>
      <c r="C28" s="261"/>
      <c r="D28" s="261"/>
      <c r="E28" s="261"/>
      <c r="F28" s="261"/>
      <c r="G28" s="241"/>
      <c r="H28" s="108" t="str">
        <f>'01-Mapa de riesgo'!R28:R42</f>
        <v>REDUCIR</v>
      </c>
      <c r="I28" s="189"/>
      <c r="J28" s="109"/>
      <c r="K28" s="110"/>
      <c r="L28" s="111"/>
      <c r="M28" s="107"/>
      <c r="N28" s="109"/>
      <c r="O28" s="110"/>
      <c r="P28" s="111"/>
      <c r="Q28" s="71"/>
    </row>
    <row r="29" spans="1:17" ht="62.45" customHeight="1" x14ac:dyDescent="0.2">
      <c r="A29" s="262"/>
      <c r="B29" s="264"/>
      <c r="C29" s="261"/>
      <c r="D29" s="261"/>
      <c r="E29" s="261"/>
      <c r="F29" s="261"/>
      <c r="G29" s="241"/>
      <c r="H29" s="108">
        <f>'01-Mapa de riesgo'!R29:R43</f>
        <v>0</v>
      </c>
      <c r="I29" s="190"/>
      <c r="J29" s="109"/>
      <c r="K29" s="110"/>
      <c r="L29" s="111"/>
      <c r="M29" s="107"/>
      <c r="N29" s="109"/>
      <c r="O29" s="110"/>
      <c r="P29" s="111"/>
      <c r="Q29" s="71"/>
    </row>
    <row r="30" spans="1:17" ht="62.45" customHeight="1" x14ac:dyDescent="0.2">
      <c r="A30" s="262">
        <v>8</v>
      </c>
      <c r="B30" s="264" t="str">
        <f>'01-Mapa de riesgo'!B30:B32</f>
        <v>Estratégico</v>
      </c>
      <c r="C30" s="261" t="str">
        <f>'01-Mapa de riesgo'!C30:C32</f>
        <v>Desarticulación con los niveles escolares anteriores</v>
      </c>
      <c r="D30" s="261" t="str">
        <f>'01-Mapa de riesgo'!D30:D32</f>
        <v>La universidad debe asumir los costos por las deficiencias con que llegan los nuevos estudiantes por no intervenir a tiempo en los niveles escolares anteriores, no hay sinérgia para formar desde el preescolar estudiantes con visión de universitarios</v>
      </c>
      <c r="E30" s="261" t="str">
        <f>'01-Mapa de riesgo'!E30:E32</f>
        <v>Falta de de una Política Pública de educación integral a nivel Nacional y Local.
Falta incorporar los procesos de articulación en la Reforma Curricular acorde con las apuestas regionales, y la pertinencia de articulación con la educación media.
Deficiencia del Sistema Educativo en el nivel básico y media en Colombia.</v>
      </c>
      <c r="F30" s="261" t="str">
        <f>'01-Mapa de riesgo'!F30:F32</f>
        <v>1. Mayor deserción.</v>
      </c>
      <c r="G30" s="241" t="str">
        <f>'01-Mapa de riesgo'!Q30:Q32</f>
        <v>MODERADO</v>
      </c>
      <c r="H30" s="124" t="str">
        <f>'01-Mapa de riesgo'!R30:R44</f>
        <v>REDUCIR</v>
      </c>
      <c r="I30" s="188" t="str">
        <f t="shared" si="1"/>
        <v>Si el proceso lo requiere</v>
      </c>
      <c r="J30" s="125"/>
      <c r="K30" s="126"/>
      <c r="L30" s="127"/>
      <c r="M30" s="123"/>
      <c r="N30" s="125"/>
      <c r="O30" s="126"/>
      <c r="P30" s="127"/>
      <c r="Q30" s="71"/>
    </row>
    <row r="31" spans="1:17" ht="62.45" customHeight="1" x14ac:dyDescent="0.2">
      <c r="A31" s="262"/>
      <c r="B31" s="264"/>
      <c r="C31" s="261"/>
      <c r="D31" s="261"/>
      <c r="E31" s="261"/>
      <c r="F31" s="261"/>
      <c r="G31" s="241"/>
      <c r="H31" s="124" t="str">
        <f>'01-Mapa de riesgo'!R31:R45</f>
        <v>REDUCIR</v>
      </c>
      <c r="I31" s="189"/>
      <c r="J31" s="125"/>
      <c r="K31" s="126"/>
      <c r="L31" s="127"/>
      <c r="M31" s="123"/>
      <c r="N31" s="125"/>
      <c r="O31" s="126"/>
      <c r="P31" s="127"/>
      <c r="Q31" s="71"/>
    </row>
    <row r="32" spans="1:17" ht="62.45" customHeight="1" x14ac:dyDescent="0.2">
      <c r="A32" s="262"/>
      <c r="B32" s="264"/>
      <c r="C32" s="261"/>
      <c r="D32" s="261"/>
      <c r="E32" s="261"/>
      <c r="F32" s="261"/>
      <c r="G32" s="241"/>
      <c r="H32" s="124">
        <f>'01-Mapa de riesgo'!R32:R46</f>
        <v>0</v>
      </c>
      <c r="I32" s="190"/>
      <c r="J32" s="125"/>
      <c r="K32" s="126"/>
      <c r="L32" s="127"/>
      <c r="M32" s="123"/>
      <c r="N32" s="125"/>
      <c r="O32" s="126"/>
      <c r="P32" s="127"/>
      <c r="Q32" s="71"/>
    </row>
    <row r="33" spans="1:17" ht="62.45" customHeight="1" x14ac:dyDescent="0.2">
      <c r="A33" s="262">
        <v>9</v>
      </c>
      <c r="B33" s="264" t="str">
        <f>'01-Mapa de riesgo'!B33:B35</f>
        <v>Información</v>
      </c>
      <c r="C33" s="261" t="str">
        <f>'01-Mapa de riesgo'!C33:C35</f>
        <v xml:space="preserve">
Baja capacidad de adaptación de los currículos a los cambios en el entorno
</v>
      </c>
      <c r="D33" s="261" t="str">
        <f>'01-Mapa de riesgo'!D33:D35</f>
        <v>Tiempos de respuesta inadecuados  para la actualización de los contenidos curriculares acorde a tendencias locales, nacionales e internacionales (Económicas, políticas, culturales, ambientales, tecnológicas, sociales etc.)</v>
      </c>
      <c r="E33" s="261" t="str">
        <f>'01-Mapa de riesgo'!E33:E35</f>
        <v xml:space="preserve">Oferta de programas no soportadas en estudios de la demanda del contexto
Falta de vigilancia de las tendencias de desarrollo regionales, nacionales e internacionales
</v>
      </c>
      <c r="F33" s="261" t="str">
        <f>'01-Mapa de riesgo'!F33:F35</f>
        <v>Egresados no laborando en su perfil profesional
Egresados con salarios por debajo del promedio de nivel de formación
Nivel de satisfacción del egresado bajo con el programa académico
Baja demanda e insatisfacción por parte de los empleadores
Desarticulación de los currículos con las apuestas regionales y nacionales en los enfoques al desarrollo</v>
      </c>
      <c r="G33" s="241" t="str">
        <f>'01-Mapa de riesgo'!Q33:Q35</f>
        <v>GRAVE</v>
      </c>
      <c r="H33" s="124" t="str">
        <f>'01-Mapa de riesgo'!R33:R47</f>
        <v>REDUCIR</v>
      </c>
      <c r="I33" s="188" t="str">
        <f t="shared" si="1"/>
        <v>Debe formularse</v>
      </c>
      <c r="J33" s="235" t="s">
        <v>385</v>
      </c>
      <c r="K33" s="236"/>
      <c r="L33" s="237"/>
      <c r="M33" s="164" t="s">
        <v>386</v>
      </c>
      <c r="N33" s="235" t="s">
        <v>387</v>
      </c>
      <c r="O33" s="236"/>
      <c r="P33" s="237"/>
      <c r="Q33" s="157" t="s">
        <v>388</v>
      </c>
    </row>
    <row r="34" spans="1:17" ht="62.45" customHeight="1" x14ac:dyDescent="0.2">
      <c r="A34" s="262"/>
      <c r="B34" s="264"/>
      <c r="C34" s="261"/>
      <c r="D34" s="261"/>
      <c r="E34" s="261"/>
      <c r="F34" s="261"/>
      <c r="G34" s="241"/>
      <c r="H34" s="124">
        <f>'01-Mapa de riesgo'!R34:R48</f>
        <v>0</v>
      </c>
      <c r="I34" s="189"/>
      <c r="J34" s="235" t="s">
        <v>398</v>
      </c>
      <c r="K34" s="236"/>
      <c r="L34" s="237"/>
      <c r="M34" s="164" t="s">
        <v>389</v>
      </c>
      <c r="N34" s="235" t="s">
        <v>387</v>
      </c>
      <c r="O34" s="236"/>
      <c r="P34" s="237"/>
      <c r="Q34" s="157" t="s">
        <v>388</v>
      </c>
    </row>
    <row r="35" spans="1:17" ht="62.45" customHeight="1" x14ac:dyDescent="0.2">
      <c r="A35" s="262"/>
      <c r="B35" s="264"/>
      <c r="C35" s="261"/>
      <c r="D35" s="261"/>
      <c r="E35" s="261"/>
      <c r="F35" s="261"/>
      <c r="G35" s="241"/>
      <c r="H35" s="124">
        <f>'01-Mapa de riesgo'!R35:R49</f>
        <v>0</v>
      </c>
      <c r="I35" s="190"/>
      <c r="J35" s="125"/>
      <c r="K35" s="126"/>
      <c r="L35" s="127"/>
      <c r="M35" s="123"/>
      <c r="N35" s="125"/>
      <c r="O35" s="126"/>
      <c r="P35" s="127"/>
      <c r="Q35" s="71"/>
    </row>
    <row r="36" spans="1:17" ht="62.45" customHeight="1" x14ac:dyDescent="0.2">
      <c r="A36" s="262">
        <v>10</v>
      </c>
      <c r="B36" s="264" t="str">
        <f>'01-Mapa de riesgo'!B36:B38</f>
        <v>Información</v>
      </c>
      <c r="C36" s="261" t="str">
        <f>'01-Mapa de riesgo'!C36:C38</f>
        <v xml:space="preserve">Nuevas presiones para generar estrategias de cobertura de Educación superior (Formación para le trabajo, técnica y tecnologica)  en las subregiones del Departamento </v>
      </c>
      <c r="D36" s="261" t="str">
        <f>'01-Mapa de riesgo'!D36:D38</f>
        <v xml:space="preserve">Las politicas nacionales y regionales buscan facilitar el acceso a la Educación Superior (Formación para le trabajo, técnica y tecnologica)  masivamente de la población en condición de vulnerabilidad y de la población rural,  adicionalmente los procesos de articulación con la educación media y básica, exigen una oferta flexible a través de ciclos propedéuticos
</v>
      </c>
      <c r="E36" s="261" t="str">
        <f>'01-Mapa de riesgo'!E36:E38</f>
        <v>Nuevo proceso de paz
Procesos de desmovilización
Politicas de regionalziación
Requerimientos por parte de los municipios</v>
      </c>
      <c r="F36" s="261" t="str">
        <f>'01-Mapa de riesgo'!F36:F38</f>
        <v xml:space="preserve">
Incremento de conflictos en  la comunidad universitaria a raiz de los acuerdos que se generen en torno a cobertura y acceso a la Educación Superior
Presión social de la población vulnerable para generación de nueva oferta de educación superior
Desaritculación de la politica de educación enmarcada en la regionalización 
</v>
      </c>
      <c r="G36" s="241" t="str">
        <f>'01-Mapa de riesgo'!Q36:Q38</f>
        <v>MODERADO</v>
      </c>
      <c r="H36" s="135" t="str">
        <f>'01-Mapa de riesgo'!R36:R50</f>
        <v>COMPARTIR</v>
      </c>
      <c r="I36" s="188" t="str">
        <f t="shared" si="1"/>
        <v>Si el proceso lo requiere</v>
      </c>
      <c r="J36" s="137"/>
      <c r="K36" s="138"/>
      <c r="L36" s="139"/>
      <c r="M36" s="133"/>
      <c r="N36" s="137"/>
      <c r="O36" s="138"/>
      <c r="P36" s="139"/>
      <c r="Q36" s="71"/>
    </row>
    <row r="37" spans="1:17" ht="62.45" customHeight="1" x14ac:dyDescent="0.2">
      <c r="A37" s="262"/>
      <c r="B37" s="264"/>
      <c r="C37" s="261"/>
      <c r="D37" s="261"/>
      <c r="E37" s="261"/>
      <c r="F37" s="261"/>
      <c r="G37" s="241"/>
      <c r="H37" s="135" t="str">
        <f>'01-Mapa de riesgo'!R37:R51</f>
        <v>COMPARTIR</v>
      </c>
      <c r="I37" s="189"/>
      <c r="J37" s="137"/>
      <c r="K37" s="138"/>
      <c r="L37" s="139"/>
      <c r="M37" s="133"/>
      <c r="N37" s="137"/>
      <c r="O37" s="138"/>
      <c r="P37" s="139"/>
      <c r="Q37" s="71"/>
    </row>
    <row r="38" spans="1:17" ht="62.45" customHeight="1" thickBot="1" x14ac:dyDescent="0.25">
      <c r="A38" s="266"/>
      <c r="B38" s="267"/>
      <c r="C38" s="268"/>
      <c r="D38" s="268"/>
      <c r="E38" s="268"/>
      <c r="F38" s="268"/>
      <c r="G38" s="265"/>
      <c r="H38" s="136" t="str">
        <f>'01-Mapa de riesgo'!R38:R52</f>
        <v>COMPARTIR</v>
      </c>
      <c r="I38" s="231"/>
      <c r="J38" s="140"/>
      <c r="K38" s="141"/>
      <c r="L38" s="142"/>
      <c r="M38" s="134"/>
      <c r="N38" s="140"/>
      <c r="O38" s="141"/>
      <c r="P38" s="142"/>
      <c r="Q38" s="72"/>
    </row>
    <row r="41" spans="1:17" s="19" customFormat="1" x14ac:dyDescent="0.2">
      <c r="C41" s="20"/>
      <c r="D41" s="20"/>
      <c r="E41" s="20"/>
      <c r="F41" s="20"/>
      <c r="G41" s="20"/>
    </row>
    <row r="42" spans="1:17" s="19" customFormat="1" x14ac:dyDescent="0.2">
      <c r="C42" s="20"/>
      <c r="D42" s="20"/>
      <c r="E42" s="20"/>
      <c r="F42" s="20"/>
      <c r="G42" s="20"/>
    </row>
    <row r="43" spans="1:17" s="19" customFormat="1" x14ac:dyDescent="0.2">
      <c r="C43" s="20"/>
      <c r="D43" s="20"/>
      <c r="E43" s="20"/>
      <c r="F43" s="20"/>
      <c r="G43" s="20"/>
    </row>
    <row r="44" spans="1:17" s="19" customFormat="1" x14ac:dyDescent="0.2">
      <c r="C44" s="20"/>
      <c r="D44" s="20"/>
      <c r="E44" s="20"/>
      <c r="F44" s="20"/>
      <c r="G44" s="20"/>
    </row>
    <row r="45" spans="1:17" s="19" customFormat="1" x14ac:dyDescent="0.2">
      <c r="C45" s="20"/>
      <c r="D45" s="20"/>
      <c r="E45" s="20"/>
      <c r="F45" s="20"/>
      <c r="G45" s="20"/>
    </row>
    <row r="46" spans="1:17" s="19" customFormat="1" x14ac:dyDescent="0.2">
      <c r="C46" s="20"/>
      <c r="D46" s="20"/>
      <c r="E46" s="20"/>
      <c r="F46" s="20"/>
      <c r="G46" s="20"/>
    </row>
    <row r="47" spans="1:17" s="19" customFormat="1" x14ac:dyDescent="0.2">
      <c r="C47" s="20"/>
      <c r="D47" s="20"/>
      <c r="E47" s="20"/>
      <c r="F47" s="20"/>
      <c r="G47" s="20"/>
    </row>
    <row r="48" spans="1:17" s="19" customFormat="1" x14ac:dyDescent="0.2">
      <c r="C48" s="20"/>
      <c r="D48" s="20"/>
      <c r="E48" s="20"/>
      <c r="F48" s="20"/>
      <c r="G48" s="20"/>
    </row>
    <row r="49" spans="3:7" s="19" customFormat="1" x14ac:dyDescent="0.2">
      <c r="C49" s="20"/>
      <c r="D49" s="20"/>
      <c r="E49" s="20"/>
      <c r="F49" s="20"/>
      <c r="G49" s="20"/>
    </row>
    <row r="50" spans="3:7" s="19" customFormat="1" x14ac:dyDescent="0.2">
      <c r="C50" s="20"/>
      <c r="D50" s="20"/>
      <c r="E50" s="20"/>
      <c r="F50" s="20"/>
      <c r="G50" s="20"/>
    </row>
    <row r="51" spans="3:7" s="19" customFormat="1" x14ac:dyDescent="0.2">
      <c r="C51" s="20"/>
      <c r="D51" s="20"/>
      <c r="E51" s="20"/>
      <c r="F51" s="20"/>
      <c r="G51" s="20"/>
    </row>
    <row r="52" spans="3:7" s="19" customFormat="1" x14ac:dyDescent="0.2">
      <c r="C52" s="20"/>
      <c r="D52" s="20"/>
      <c r="E52" s="20"/>
      <c r="F52" s="20"/>
      <c r="G52" s="20"/>
    </row>
    <row r="53" spans="3:7" s="19" customFormat="1" x14ac:dyDescent="0.2">
      <c r="C53" s="20"/>
      <c r="D53" s="20"/>
      <c r="E53" s="20"/>
      <c r="F53" s="20"/>
      <c r="G53" s="20"/>
    </row>
    <row r="54" spans="3:7" s="19" customFormat="1" x14ac:dyDescent="0.2">
      <c r="C54" s="20"/>
      <c r="D54" s="20"/>
      <c r="E54" s="20"/>
      <c r="F54" s="20"/>
      <c r="G54" s="20"/>
    </row>
    <row r="55" spans="3:7" s="19" customFormat="1" x14ac:dyDescent="0.2">
      <c r="C55" s="20"/>
      <c r="D55" s="20"/>
      <c r="E55" s="20"/>
      <c r="F55" s="20"/>
      <c r="G55" s="20"/>
    </row>
    <row r="56" spans="3:7" s="19" customFormat="1" x14ac:dyDescent="0.2">
      <c r="C56" s="20"/>
      <c r="D56" s="20"/>
      <c r="E56" s="20"/>
      <c r="F56" s="20"/>
      <c r="G56" s="20"/>
    </row>
    <row r="57" spans="3:7" s="19" customFormat="1" x14ac:dyDescent="0.2">
      <c r="C57" s="20"/>
      <c r="D57" s="20"/>
      <c r="E57" s="20"/>
      <c r="F57" s="20"/>
      <c r="G57" s="20"/>
    </row>
    <row r="58" spans="3:7" s="19" customFormat="1" x14ac:dyDescent="0.2">
      <c r="C58" s="20"/>
      <c r="D58" s="20"/>
      <c r="E58" s="20"/>
      <c r="F58" s="20"/>
      <c r="G58" s="20"/>
    </row>
  </sheetData>
  <sheetProtection algorithmName="SHA-512" hashValue="MrqA1ZGdZIciX4Dl/8eK2Wwb3suWh/A6HaeOzyPCdIGokEJ7p3ShEElu1/XDXUIIcsfq6hek42qlPH3jXmBbew==" saltValue="jmFtGmooO+xlkv3sU78liw==" spinCount="100000" sheet="1" objects="1" scenarios="1" formatRows="0" insertRows="0" deleteRows="0" selectLockedCells="1"/>
  <mergeCells count="135">
    <mergeCell ref="D30:D32"/>
    <mergeCell ref="D33:D35"/>
    <mergeCell ref="D36:D38"/>
    <mergeCell ref="E30:E32"/>
    <mergeCell ref="F30:F32"/>
    <mergeCell ref="E33:E35"/>
    <mergeCell ref="F33:F35"/>
    <mergeCell ref="E36:E38"/>
    <mergeCell ref="F36:F38"/>
    <mergeCell ref="A30:A32"/>
    <mergeCell ref="A33:A35"/>
    <mergeCell ref="A36:A38"/>
    <mergeCell ref="B30:B32"/>
    <mergeCell ref="B33:B35"/>
    <mergeCell ref="B36:B38"/>
    <mergeCell ref="C30:C32"/>
    <mergeCell ref="C33:C35"/>
    <mergeCell ref="C36:C38"/>
    <mergeCell ref="A24:A26"/>
    <mergeCell ref="B24:B26"/>
    <mergeCell ref="C24:C26"/>
    <mergeCell ref="D24:D26"/>
    <mergeCell ref="E24:E26"/>
    <mergeCell ref="F24:F26"/>
    <mergeCell ref="G24:G26"/>
    <mergeCell ref="I24:I26"/>
    <mergeCell ref="A27:A29"/>
    <mergeCell ref="B27:B29"/>
    <mergeCell ref="C27:C29"/>
    <mergeCell ref="D27:D29"/>
    <mergeCell ref="E27:E29"/>
    <mergeCell ref="F27:F29"/>
    <mergeCell ref="G27:G29"/>
    <mergeCell ref="I27:I29"/>
    <mergeCell ref="A18:A20"/>
    <mergeCell ref="B18:B20"/>
    <mergeCell ref="C18:C20"/>
    <mergeCell ref="D18:D20"/>
    <mergeCell ref="E18:E20"/>
    <mergeCell ref="A21:A23"/>
    <mergeCell ref="B21:B23"/>
    <mergeCell ref="C21:C23"/>
    <mergeCell ref="D21:D23"/>
    <mergeCell ref="E21:E23"/>
    <mergeCell ref="E9:E11"/>
    <mergeCell ref="F9:F11"/>
    <mergeCell ref="F12:F14"/>
    <mergeCell ref="G30:G32"/>
    <mergeCell ref="G33:G35"/>
    <mergeCell ref="G36:G38"/>
    <mergeCell ref="I30:I32"/>
    <mergeCell ref="I33:I35"/>
    <mergeCell ref="I36:I38"/>
    <mergeCell ref="I18:I20"/>
    <mergeCell ref="I21:I23"/>
    <mergeCell ref="F18:F20"/>
    <mergeCell ref="G18:G20"/>
    <mergeCell ref="G21:G23"/>
    <mergeCell ref="F21:F23"/>
    <mergeCell ref="A12:A14"/>
    <mergeCell ref="B12:B14"/>
    <mergeCell ref="C12:C14"/>
    <mergeCell ref="D12:D14"/>
    <mergeCell ref="A15:A17"/>
    <mergeCell ref="B15:B17"/>
    <mergeCell ref="C15:C17"/>
    <mergeCell ref="D15:D17"/>
    <mergeCell ref="E12:E14"/>
    <mergeCell ref="J16:L16"/>
    <mergeCell ref="J17:L17"/>
    <mergeCell ref="C2:L2"/>
    <mergeCell ref="C3:L3"/>
    <mergeCell ref="C4:L4"/>
    <mergeCell ref="H7:H8"/>
    <mergeCell ref="J7:L8"/>
    <mergeCell ref="A5:C5"/>
    <mergeCell ref="A6:C6"/>
    <mergeCell ref="A7:A8"/>
    <mergeCell ref="D5:G5"/>
    <mergeCell ref="I5:O5"/>
    <mergeCell ref="M7:M8"/>
    <mergeCell ref="G7:G8"/>
    <mergeCell ref="D6:Q6"/>
    <mergeCell ref="I7:I8"/>
    <mergeCell ref="B7:F7"/>
    <mergeCell ref="Q7:Q8"/>
    <mergeCell ref="E15:E17"/>
    <mergeCell ref="F15:F17"/>
    <mergeCell ref="A9:A11"/>
    <mergeCell ref="B9:B11"/>
    <mergeCell ref="C9:C11"/>
    <mergeCell ref="D9:D11"/>
    <mergeCell ref="J18:L18"/>
    <mergeCell ref="J19:L19"/>
    <mergeCell ref="J20:L20"/>
    <mergeCell ref="J21:L21"/>
    <mergeCell ref="G9:G11"/>
    <mergeCell ref="I9:I11"/>
    <mergeCell ref="N7:P8"/>
    <mergeCell ref="N9:P9"/>
    <mergeCell ref="N10:P10"/>
    <mergeCell ref="N17:P17"/>
    <mergeCell ref="N18:P18"/>
    <mergeCell ref="N19:P19"/>
    <mergeCell ref="N20:P20"/>
    <mergeCell ref="I12:I14"/>
    <mergeCell ref="I15:I17"/>
    <mergeCell ref="G12:G14"/>
    <mergeCell ref="G15:G17"/>
    <mergeCell ref="J9:L9"/>
    <mergeCell ref="J10:L10"/>
    <mergeCell ref="J11:L11"/>
    <mergeCell ref="J12:L12"/>
    <mergeCell ref="J13:L13"/>
    <mergeCell ref="J14:L14"/>
    <mergeCell ref="J15:L15"/>
    <mergeCell ref="N11:P11"/>
    <mergeCell ref="N12:P12"/>
    <mergeCell ref="N13:P13"/>
    <mergeCell ref="N14:P14"/>
    <mergeCell ref="N15:P15"/>
    <mergeCell ref="N22:P22"/>
    <mergeCell ref="N23:P23"/>
    <mergeCell ref="N21:P21"/>
    <mergeCell ref="N16:P16"/>
    <mergeCell ref="J33:L33"/>
    <mergeCell ref="N33:P33"/>
    <mergeCell ref="J34:L34"/>
    <mergeCell ref="N34:P34"/>
    <mergeCell ref="J24:L24"/>
    <mergeCell ref="N24:P24"/>
    <mergeCell ref="J25:L25"/>
    <mergeCell ref="N25:P25"/>
    <mergeCell ref="J22:L22"/>
    <mergeCell ref="J23:L23"/>
  </mergeCells>
  <phoneticPr fontId="3" type="noConversion"/>
  <conditionalFormatting sqref="G9:G38">
    <cfRule type="cellIs" dxfId="17" priority="22" stopIfTrue="1" operator="equal">
      <formula>"GRAVE"</formula>
    </cfRule>
    <cfRule type="cellIs" dxfId="16" priority="23" stopIfTrue="1" operator="equal">
      <formula>"MODERADO"</formula>
    </cfRule>
    <cfRule type="cellIs" dxfId="15" priority="24" stopIfTrue="1" operator="equal">
      <formula>"LEVE"</formula>
    </cfRule>
  </conditionalFormatting>
  <conditionalFormatting sqref="I9:I38">
    <cfRule type="containsText" dxfId="14" priority="2" operator="containsText" text="Si el proceso lo requiere">
      <formula>NOT(ISERROR(SEARCH("Si el proceso lo requiere",I9)))</formula>
    </cfRule>
    <cfRule type="containsText" dxfId="13" priority="4" operator="containsText" text="Debe formularse">
      <formula>NOT(ISERROR(SEARCH("Debe formularse",I9)))</formula>
    </cfRule>
  </conditionalFormatting>
  <conditionalFormatting sqref="I15:I17">
    <cfRule type="containsText" dxfId="12" priority="3" operator="containsText" text="SI el proceso lo requiere">
      <formula>NOT(ISERROR(SEARCH("SI el proceso lo requiere",I15)))</formula>
    </cfRule>
  </conditionalFormatting>
  <conditionalFormatting sqref="I9:I38">
    <cfRule type="cellIs" dxfId="11" priority="1" operator="equal">
      <formula>"NO"</formula>
    </cfRule>
  </conditionalFormatting>
  <dataValidations xWindow="74" yWindow="439" count="6">
    <dataValidation type="date" operator="greaterThan" allowBlank="1" showInputMessage="1" showErrorMessage="1" errorTitle="INTRODUZCA FECHA" error="DD/MM/AA" promptTitle="FECHA DE ELABORACIÓN" prompt="Ingrese la fecha en la cual elabora el plan de manejo de riesgos" sqref="P3">
      <formula1>#REF!</formula1>
    </dataValidation>
    <dataValidation allowBlank="1" showInputMessage="1" showErrorMessage="1" promptTitle="Responsable Contingencia" prompt="Establezca quien es el responsable que lidera la acción de contingencia." sqref="Q9:Q10 O10:O38 M9:N38"/>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P10:P11"/>
    <dataValidation allowBlank="1" showInputMessage="1" showErrorMessage="1" promptTitle="Responable de recuperación" prompt="Establezca quien es el responsable de liderar la accción de recuperación." sqref="Q11"/>
    <dataValidation allowBlank="1" showInputMessage="1" showErrorMessage="1" promptTitle="TRATAMIENTO DEL RIESGO" prompt="Defina el tratamiento a dar el riesgo" sqref="H9:H38"/>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J9:K38 L11:L38"/>
  </dataValidations>
  <pageMargins left="1.3779527559055118" right="0.15748031496062992" top="0.59055118110236227" bottom="0.39370078740157483" header="0" footer="0"/>
  <pageSetup paperSize="120" scale="50" fitToHeight="10" orientation="landscape" horizontalDpi="1200" verticalDpi="1200"/>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T85"/>
  <sheetViews>
    <sheetView zoomScale="70" zoomScaleNormal="70" zoomScaleSheetLayoutView="130" zoomScalePageLayoutView="70" workbookViewId="0">
      <pane xSplit="3" ySplit="8" topLeftCell="J9" activePane="bottomRight" state="frozen"/>
      <selection pane="topRight" activeCell="D1" sqref="D1"/>
      <selection pane="bottomLeft" activeCell="A9" sqref="A9"/>
      <selection pane="bottomRight" activeCell="I36" sqref="I36:I38"/>
    </sheetView>
  </sheetViews>
  <sheetFormatPr baseColWidth="10" defaultColWidth="11.42578125" defaultRowHeight="12.75" x14ac:dyDescent="0.2"/>
  <cols>
    <col min="1" max="1" width="5.28515625" style="3" customWidth="1"/>
    <col min="2" max="2" width="12" style="4" customWidth="1"/>
    <col min="3" max="3" width="24.7109375" style="4" customWidth="1"/>
    <col min="4" max="5" width="32.42578125" style="4" customWidth="1"/>
    <col min="6" max="6" width="24.7109375" style="4" customWidth="1"/>
    <col min="7" max="7" width="14.42578125" style="4" customWidth="1"/>
    <col min="8" max="8" width="18" style="3" customWidth="1"/>
    <col min="9" max="10" width="12.42578125" style="3" customWidth="1"/>
    <col min="11" max="11" width="13.42578125" style="3" customWidth="1"/>
    <col min="12" max="13" width="35.7109375" style="3" customWidth="1"/>
    <col min="14" max="14" width="13.42578125" style="3" customWidth="1"/>
    <col min="15" max="15" width="9.7109375" style="3" customWidth="1"/>
    <col min="16" max="16" width="35.7109375" style="3" customWidth="1"/>
    <col min="17" max="17" width="9.28515625" style="3" customWidth="1"/>
    <col min="18" max="18" width="16.42578125" style="3" customWidth="1"/>
    <col min="19" max="16384" width="11.42578125" style="3"/>
  </cols>
  <sheetData>
    <row r="1" spans="1:20" s="5" customFormat="1" ht="19.5" customHeight="1" x14ac:dyDescent="0.2">
      <c r="A1" s="45"/>
      <c r="B1" s="43"/>
      <c r="C1" s="43"/>
      <c r="D1" s="43"/>
      <c r="E1" s="43"/>
      <c r="F1" s="43"/>
      <c r="G1" s="43"/>
      <c r="H1" s="43"/>
      <c r="I1" s="43"/>
      <c r="J1" s="43"/>
      <c r="K1" s="43"/>
      <c r="L1" s="43"/>
      <c r="M1" s="43"/>
      <c r="N1" s="43"/>
      <c r="O1" s="43"/>
      <c r="P1" s="43"/>
      <c r="Q1" s="40" t="s">
        <v>9</v>
      </c>
      <c r="R1" s="41" t="s">
        <v>88</v>
      </c>
    </row>
    <row r="2" spans="1:20" s="5" customFormat="1" ht="18.75" customHeight="1" x14ac:dyDescent="0.2">
      <c r="A2" s="46"/>
      <c r="B2" s="207" t="s">
        <v>94</v>
      </c>
      <c r="C2" s="207"/>
      <c r="D2" s="207"/>
      <c r="E2" s="207"/>
      <c r="F2" s="207"/>
      <c r="G2" s="207"/>
      <c r="H2" s="207"/>
      <c r="I2" s="207"/>
      <c r="J2" s="207"/>
      <c r="K2" s="207"/>
      <c r="L2" s="207"/>
      <c r="M2" s="207"/>
      <c r="N2" s="207"/>
      <c r="O2" s="207"/>
      <c r="P2" s="44"/>
      <c r="Q2" s="40" t="s">
        <v>10</v>
      </c>
      <c r="R2" s="41">
        <v>2</v>
      </c>
    </row>
    <row r="3" spans="1:20" s="5" customFormat="1" ht="18.75" customHeight="1" x14ac:dyDescent="0.2">
      <c r="A3" s="46"/>
      <c r="B3" s="207" t="s">
        <v>79</v>
      </c>
      <c r="C3" s="207"/>
      <c r="D3" s="207"/>
      <c r="E3" s="207"/>
      <c r="F3" s="207"/>
      <c r="G3" s="207"/>
      <c r="H3" s="207"/>
      <c r="I3" s="207"/>
      <c r="J3" s="207"/>
      <c r="K3" s="207"/>
      <c r="L3" s="207"/>
      <c r="M3" s="207"/>
      <c r="N3" s="207"/>
      <c r="O3" s="207"/>
      <c r="P3" s="44"/>
      <c r="Q3" s="40" t="s">
        <v>11</v>
      </c>
      <c r="R3" s="42" t="s">
        <v>138</v>
      </c>
    </row>
    <row r="4" spans="1:20" s="5" customFormat="1" ht="18.75" customHeight="1" x14ac:dyDescent="0.2">
      <c r="A4" s="46"/>
      <c r="B4" s="44"/>
      <c r="C4" s="44"/>
      <c r="D4" s="44"/>
      <c r="E4" s="44"/>
      <c r="F4" s="44"/>
      <c r="G4" s="44"/>
      <c r="H4" s="44"/>
      <c r="I4" s="44"/>
      <c r="J4" s="44"/>
      <c r="K4" s="44"/>
      <c r="L4" s="44"/>
      <c r="M4" s="44"/>
      <c r="N4" s="44"/>
      <c r="O4" s="44"/>
      <c r="P4" s="44"/>
      <c r="Q4" s="40" t="s">
        <v>85</v>
      </c>
      <c r="R4" s="41" t="s">
        <v>12</v>
      </c>
    </row>
    <row r="5" spans="1:20" s="1" customFormat="1" ht="29.25" customHeight="1" x14ac:dyDescent="0.2">
      <c r="A5" s="222" t="str">
        <f>'01-Mapa de riesgo'!A5:C5</f>
        <v xml:space="preserve">PROCESO (Usuario Metodología)  </v>
      </c>
      <c r="B5" s="222"/>
      <c r="C5" s="222"/>
      <c r="D5" s="281" t="str">
        <f>'01-Mapa de riesgo'!D5:G5</f>
        <v>PLAN DE DESARROLLO</v>
      </c>
      <c r="E5" s="282"/>
      <c r="F5" s="282"/>
      <c r="G5" s="282"/>
      <c r="H5" s="283"/>
      <c r="I5" s="285" t="s">
        <v>76</v>
      </c>
      <c r="J5" s="285"/>
      <c r="K5" s="280"/>
      <c r="L5" s="280"/>
      <c r="M5" s="280"/>
      <c r="N5" s="280"/>
      <c r="O5" s="280"/>
      <c r="P5" s="279" t="s">
        <v>13</v>
      </c>
      <c r="Q5" s="279"/>
      <c r="R5" s="39"/>
    </row>
    <row r="6" spans="1:20" s="1" customFormat="1" ht="66" customHeight="1" thickBot="1" x14ac:dyDescent="0.25">
      <c r="A6" s="274" t="str">
        <f>'01-Mapa de riesgo'!A6:C6</f>
        <v>OBJETIVO DEL PROCESO (Usuario Metodología):</v>
      </c>
      <c r="B6" s="275"/>
      <c r="C6" s="275"/>
      <c r="D6" s="276" t="str">
        <f>'01-Mapa de riesgo'!D6:U6</f>
        <v>El Plan de Desarrollo 2009 – 2019 de la Universidad tecnológica de Pereira tiene como foco estratégico aportar hacia el fortalecimiento institucional y a contribuir desde sus capacidades generadas con la generación de impactos en el entorno desde la perspectiva del desarrollo social, económico, competitivo, científico, tecnológico y financiero</v>
      </c>
      <c r="E6" s="276"/>
      <c r="F6" s="276"/>
      <c r="G6" s="276"/>
      <c r="H6" s="276"/>
      <c r="I6" s="276"/>
      <c r="J6" s="276"/>
      <c r="K6" s="276"/>
      <c r="L6" s="276"/>
      <c r="M6" s="276"/>
      <c r="N6" s="276"/>
      <c r="O6" s="276"/>
      <c r="P6" s="276"/>
      <c r="Q6" s="276"/>
      <c r="R6" s="277"/>
    </row>
    <row r="7" spans="1:20" s="1" customFormat="1" ht="32.25" customHeight="1" x14ac:dyDescent="0.2">
      <c r="A7" s="286" t="s">
        <v>73</v>
      </c>
      <c r="B7" s="213" t="s">
        <v>114</v>
      </c>
      <c r="C7" s="213"/>
      <c r="D7" s="213"/>
      <c r="E7" s="213"/>
      <c r="F7" s="213"/>
      <c r="G7" s="213" t="s">
        <v>109</v>
      </c>
      <c r="H7" s="213" t="s">
        <v>2</v>
      </c>
      <c r="I7" s="213" t="s">
        <v>118</v>
      </c>
      <c r="J7" s="213" t="s">
        <v>77</v>
      </c>
      <c r="K7" s="213"/>
      <c r="L7" s="213"/>
      <c r="M7" s="213" t="s">
        <v>75</v>
      </c>
      <c r="N7" s="213"/>
      <c r="O7" s="213"/>
      <c r="P7" s="213"/>
      <c r="Q7" s="213"/>
      <c r="R7" s="284" t="s">
        <v>26</v>
      </c>
    </row>
    <row r="8" spans="1:20" s="2" customFormat="1" ht="38.25" customHeight="1" x14ac:dyDescent="0.2">
      <c r="A8" s="287"/>
      <c r="B8" s="32" t="s">
        <v>100</v>
      </c>
      <c r="C8" s="32" t="s">
        <v>4</v>
      </c>
      <c r="D8" s="32" t="s">
        <v>0</v>
      </c>
      <c r="E8" s="32" t="s">
        <v>74</v>
      </c>
      <c r="F8" s="32" t="s">
        <v>40</v>
      </c>
      <c r="G8" s="214"/>
      <c r="H8" s="214"/>
      <c r="I8" s="278"/>
      <c r="J8" s="32" t="s">
        <v>81</v>
      </c>
      <c r="K8" s="32" t="s">
        <v>82</v>
      </c>
      <c r="L8" s="32" t="s">
        <v>83</v>
      </c>
      <c r="M8" s="47" t="s">
        <v>128</v>
      </c>
      <c r="N8" s="47" t="s">
        <v>78</v>
      </c>
      <c r="O8" s="47" t="s">
        <v>17</v>
      </c>
      <c r="P8" s="245" t="s">
        <v>129</v>
      </c>
      <c r="Q8" s="247"/>
      <c r="R8" s="260"/>
    </row>
    <row r="9" spans="1:20" s="2" customFormat="1" ht="62.45" customHeight="1" x14ac:dyDescent="0.2">
      <c r="A9" s="288">
        <v>1</v>
      </c>
      <c r="B9" s="252" t="str">
        <f>'01-Mapa de riesgo'!B9:B11</f>
        <v>Financiero</v>
      </c>
      <c r="C9" s="252" t="str">
        <f>'01-Mapa de riesgo'!C9:C11</f>
        <v>Desfinanciación del presupuesto de gastos de cada vigencia de la Universidad por su estructura de Financiación Ley 30 y por la expedición de normas de entes internos y externos</v>
      </c>
      <c r="D9" s="252" t="str">
        <f>'01-Mapa de riesgo'!D9:D11</f>
        <v>El Gobierno, Congreso, Consejos Superior y académico, expiden normas que afectan directamente al presupuesto de gastos de la Universidad</v>
      </c>
      <c r="E9" s="252" t="str">
        <f>'01-Mapa de riesgo'!E9:E11</f>
        <v xml:space="preserve">Incremento del presupuesto de ingresos (recursos de la nación) de acuerdo al incremento del IPC, sin tener en cuenta los decretos y leyes que afectan los gastos por encima de este incremento. 
                                                                                    Directrices administrativas no soportadas en análisis financieros
</v>
      </c>
      <c r="F9" s="252" t="str">
        <f>'01-Mapa de riesgo'!F9:F11</f>
        <v xml:space="preserve">Reducción del presupuesto de la Universidad </v>
      </c>
      <c r="G9" s="241" t="str">
        <f>'01-Mapa de riesgo'!Q9:Q11</f>
        <v>MODERADO</v>
      </c>
      <c r="H9" s="33" t="str">
        <f>'01-Mapa de riesgo'!R9:R11</f>
        <v>COMPARTIR</v>
      </c>
      <c r="I9" s="269" t="s">
        <v>390</v>
      </c>
      <c r="J9" s="290" t="str">
        <f>'01-Mapa de riesgo'!U9:U11</f>
        <v>% de cubrimiento del presupuesto con recursos de la nación para gasto de funcionamiento</v>
      </c>
      <c r="K9" s="272"/>
      <c r="L9" s="273"/>
      <c r="M9" s="37" t="str">
        <f>'01-Mapa de riesgo'!M9</f>
        <v>Monitoreo a los planes operativos del proyecto Gestión Financiera incluido en el plan de desarrollo institucional 2013-2019</v>
      </c>
      <c r="N9" s="35" t="str">
        <f>'01-Mapa de riesgo'!N9</f>
        <v>Mensual</v>
      </c>
      <c r="O9" s="35" t="str">
        <f>'01-Mapa de riesgo'!O9</f>
        <v>Detectivo</v>
      </c>
      <c r="P9" s="271"/>
      <c r="Q9" s="271"/>
      <c r="R9" s="300"/>
    </row>
    <row r="10" spans="1:20" s="2" customFormat="1" ht="62.45" customHeight="1" x14ac:dyDescent="0.2">
      <c r="A10" s="289"/>
      <c r="B10" s="252"/>
      <c r="C10" s="252"/>
      <c r="D10" s="252"/>
      <c r="E10" s="252"/>
      <c r="F10" s="252"/>
      <c r="G10" s="241"/>
      <c r="H10" s="33" t="str">
        <f>'01-Mapa de riesgo'!R10:R12</f>
        <v>COMPARTIR</v>
      </c>
      <c r="I10" s="269"/>
      <c r="J10" s="291"/>
      <c r="K10" s="272"/>
      <c r="L10" s="273"/>
      <c r="M10" s="37" t="str">
        <f>'01-Mapa de riesgo'!M10</f>
        <v>Decisiones sobre la proyección del presupuesto</v>
      </c>
      <c r="N10" s="35" t="str">
        <f>'01-Mapa de riesgo'!N10</f>
        <v>Anual</v>
      </c>
      <c r="O10" s="35" t="str">
        <f>'01-Mapa de riesgo'!O10</f>
        <v>Correctivo</v>
      </c>
      <c r="P10" s="271"/>
      <c r="Q10" s="271"/>
      <c r="R10" s="300"/>
    </row>
    <row r="11" spans="1:20" s="2" customFormat="1" ht="62.45" customHeight="1" x14ac:dyDescent="0.2">
      <c r="A11" s="289"/>
      <c r="B11" s="252"/>
      <c r="C11" s="252"/>
      <c r="D11" s="252"/>
      <c r="E11" s="252"/>
      <c r="F11" s="252"/>
      <c r="G11" s="241"/>
      <c r="H11" s="33">
        <f>'01-Mapa de riesgo'!R11:R13</f>
        <v>0</v>
      </c>
      <c r="I11" s="269"/>
      <c r="J11" s="292"/>
      <c r="K11" s="272"/>
      <c r="L11" s="273"/>
      <c r="M11" s="37" t="str">
        <f>'01-Mapa de riesgo'!M11</f>
        <v>Monitoreo al comportamiento de los indicadores del componente de desarrollo financiero</v>
      </c>
      <c r="N11" s="35" t="str">
        <f>'01-Mapa de riesgo'!N11</f>
        <v>Bimestral</v>
      </c>
      <c r="O11" s="35" t="str">
        <f>'01-Mapa de riesgo'!O11</f>
        <v>Detectivo</v>
      </c>
      <c r="P11" s="271"/>
      <c r="Q11" s="271"/>
      <c r="R11" s="300"/>
    </row>
    <row r="12" spans="1:20" s="2" customFormat="1" ht="62.45" customHeight="1" x14ac:dyDescent="0.2">
      <c r="A12" s="288">
        <v>2</v>
      </c>
      <c r="B12" s="252" t="str">
        <f>'01-Mapa de riesgo'!B12:B14</f>
        <v>Financiero</v>
      </c>
      <c r="C12" s="252" t="str">
        <f>'01-Mapa de riesgo'!C12:C14</f>
        <v>Nueva Oferta externa, Nuevas Modalidades y nuevos modelos de financiación de la Educación Superior Privada.</v>
      </c>
      <c r="D12" s="252" t="str">
        <f>'01-Mapa de riesgo'!D12:D14</f>
        <v>Nueva Oferta y Nuevos modelos de financiación de la Educación Superior Privada.</v>
      </c>
      <c r="E12" s="252" t="str">
        <f>'01-Mapa de riesgo'!E12:E14</f>
        <v>1. Crecimiento de la pobreza, Deterioro de la equidad, fragilidad del crecimiento económico, nivel de empleo. Dificultades sociales y económicas. Indicadores Económicos y Sociales Regionales.
2. Conflictos internos en la institución
3. Nueva Oferta y Nuevos modelos de financiación de la Educación Superior Privada.</v>
      </c>
      <c r="F12" s="252" t="str">
        <f>'01-Mapa de riesgo'!F12:F14</f>
        <v xml:space="preserve">
1. Disminución de demanda real a razón de la pérdida de la capacidad adquisitiva.
2. Deserción.
Bajo rendimiento Académico
Pérdida de cobertura
3. Disminución de demanda real a razón de preferencia de otras instituciones.</v>
      </c>
      <c r="G12" s="241" t="str">
        <f>'01-Mapa de riesgo'!Q12:Q14</f>
        <v>LEVE</v>
      </c>
      <c r="H12" s="33" t="str">
        <f>'01-Mapa de riesgo'!R12:R14</f>
        <v>ASUMIR</v>
      </c>
      <c r="I12" s="269" t="s">
        <v>391</v>
      </c>
      <c r="J12" s="290" t="str">
        <f>'01-Mapa de riesgo'!U12:U14</f>
        <v xml:space="preserve">Revisiòn y modernizaciòn curricular
Investigación con las necesidades más relevantes de la región
Cumplimiento de las actividades del plan operativo: Retención Estudiantil
Lineamientos institucionales para la integración de la educación
Número de Inscritos por Semestre
</v>
      </c>
      <c r="K12" s="272"/>
      <c r="L12" s="273"/>
      <c r="M12" s="37" t="str">
        <f>'01-Mapa de riesgo'!M12</f>
        <v>Ampliación de los plazos de inscripción y nuevos llamados</v>
      </c>
      <c r="N12" s="35" t="str">
        <f>'01-Mapa de riesgo'!N12</f>
        <v>Semestral</v>
      </c>
      <c r="O12" s="35" t="str">
        <f>'01-Mapa de riesgo'!O12</f>
        <v>Correctivo</v>
      </c>
      <c r="P12" s="271"/>
      <c r="Q12" s="271"/>
      <c r="R12" s="300"/>
    </row>
    <row r="13" spans="1:20" s="2" customFormat="1" ht="62.45" customHeight="1" x14ac:dyDescent="0.2">
      <c r="A13" s="289"/>
      <c r="B13" s="252"/>
      <c r="C13" s="252"/>
      <c r="D13" s="252"/>
      <c r="E13" s="252"/>
      <c r="F13" s="252"/>
      <c r="G13" s="241"/>
      <c r="H13" s="33" t="str">
        <f>'01-Mapa de riesgo'!R13:R15</f>
        <v>ASUMIR</v>
      </c>
      <c r="I13" s="269"/>
      <c r="J13" s="291"/>
      <c r="K13" s="272"/>
      <c r="L13" s="273"/>
      <c r="M13" s="37" t="str">
        <f>'01-Mapa de riesgo'!M13</f>
        <v>Mercadeo institucional de la Oferta Académica</v>
      </c>
      <c r="N13" s="35" t="str">
        <f>'01-Mapa de riesgo'!N13</f>
        <v>Semestral</v>
      </c>
      <c r="O13" s="35" t="str">
        <f>'01-Mapa de riesgo'!O13</f>
        <v>Preventivo</v>
      </c>
      <c r="P13" s="271"/>
      <c r="Q13" s="271"/>
      <c r="R13" s="300"/>
      <c r="T13" s="270"/>
    </row>
    <row r="14" spans="1:20" s="2" customFormat="1" ht="62.45" customHeight="1" x14ac:dyDescent="0.2">
      <c r="A14" s="289"/>
      <c r="B14" s="252"/>
      <c r="C14" s="252"/>
      <c r="D14" s="252"/>
      <c r="E14" s="252"/>
      <c r="F14" s="252"/>
      <c r="G14" s="241"/>
      <c r="H14" s="33" t="str">
        <f>'01-Mapa de riesgo'!R14:R16</f>
        <v>ASUMIR</v>
      </c>
      <c r="I14" s="269"/>
      <c r="J14" s="292"/>
      <c r="K14" s="272"/>
      <c r="L14" s="273"/>
      <c r="M14" s="37" t="str">
        <f>'01-Mapa de riesgo'!M14</f>
        <v>Viglancia del Contexto educativo, economico y social
Aplicación de pruebas para identificar perfiles de ingreso y medición de competencias.</v>
      </c>
      <c r="N14" s="35" t="str">
        <f>'01-Mapa de riesgo'!N14</f>
        <v>Semestral</v>
      </c>
      <c r="O14" s="35" t="str">
        <f>'01-Mapa de riesgo'!O14</f>
        <v>Preventivo</v>
      </c>
      <c r="P14" s="271"/>
      <c r="Q14" s="271"/>
      <c r="R14" s="300"/>
      <c r="T14" s="270"/>
    </row>
    <row r="15" spans="1:20" ht="62.45" customHeight="1" x14ac:dyDescent="0.2">
      <c r="A15" s="288">
        <v>3</v>
      </c>
      <c r="B15" s="252" t="str">
        <f>'01-Mapa de riesgo'!B15:B17</f>
        <v>Estratégico</v>
      </c>
      <c r="C15" s="252" t="str">
        <f>'01-Mapa de riesgo'!C15:C17</f>
        <v>Desaprovechamiento de oportunidades en el contexto de nuevas fuentes de financiación  y posibles alianzas para PDI a nivel Local, Regional, Nacional e Internacional</v>
      </c>
      <c r="D15" s="252" t="str">
        <f>'01-Mapa de riesgo'!D15:D17</f>
        <v>Inadecuado aprovechamiento  de incrementar capacidades para generar mayores impactos mediante alianzas estrategicas con los diferentes grupos de interes y nuevas líneas de financiación.</v>
      </c>
      <c r="E15" s="252" t="str">
        <f>'01-Mapa de riesgo'!E15:E17</f>
        <v>Condiciones favorables en el contexto Nacional y Local (SGR, MEN, MTICs, Min. Ambiente, Min  trabajo, Colciencias, Planes de Desarrollo locales articulados con el PDI UTP,Plan general de competitividad, cooperación internacional, entre otros) que no se monitorean o no se operativizan para su aprovechamiento.</v>
      </c>
      <c r="F15" s="252" t="str">
        <f>'01-Mapa de riesgo'!F15:F17</f>
        <v>Pérdida de posicionamiento frente a otras universidades que aprovechan las condiciones actuales, lo que afectaría el posicionamiento en el SUE y retrasos en el cumplimiento del PDI.
Afectación indicador de Nuevas Líneas de Financiamiento y  de resultados potenciales en la generación y transformación de conocimiento</v>
      </c>
      <c r="G15" s="241" t="str">
        <f>'01-Mapa de riesgo'!Q15:Q17</f>
        <v>LEVE</v>
      </c>
      <c r="H15" s="33" t="str">
        <f>'01-Mapa de riesgo'!R15:R17</f>
        <v>ASUMIR</v>
      </c>
      <c r="I15" s="269" t="s">
        <v>391</v>
      </c>
      <c r="J15" s="290" t="str">
        <f>'01-Mapa de riesgo'!U15:U17</f>
        <v xml:space="preserve">Nivel de financiación del PDI
Implementación y Consolidación del sistema de vigilancia y monitoreo del entorno
Estudio para identificar las necesidades mas relevantes de la región
Investigación para identificar los límites institucionales de cobertura con calidad
Movilización social o Sociedad en Movimiento
</v>
      </c>
      <c r="K15" s="272"/>
      <c r="L15" s="273"/>
      <c r="M15" s="37" t="str">
        <f>'01-Mapa de riesgo'!M15</f>
        <v>Ejercicios de Vigilancia del Contexto para la identificación de Nuevas fuentes de Financiación</v>
      </c>
      <c r="N15" s="35" t="str">
        <f>'01-Mapa de riesgo'!N15</f>
        <v>Anual</v>
      </c>
      <c r="O15" s="35" t="str">
        <f>'01-Mapa de riesgo'!O15</f>
        <v>Preventivo</v>
      </c>
      <c r="P15" s="271"/>
      <c r="Q15" s="271"/>
      <c r="R15" s="300"/>
    </row>
    <row r="16" spans="1:20" ht="62.45" customHeight="1" x14ac:dyDescent="0.2">
      <c r="A16" s="289"/>
      <c r="B16" s="252"/>
      <c r="C16" s="252"/>
      <c r="D16" s="252"/>
      <c r="E16" s="252"/>
      <c r="F16" s="252"/>
      <c r="G16" s="241"/>
      <c r="H16" s="33" t="str">
        <f>'01-Mapa de riesgo'!R16:R18</f>
        <v>ASUMIR</v>
      </c>
      <c r="I16" s="269"/>
      <c r="J16" s="291"/>
      <c r="K16" s="272"/>
      <c r="L16" s="273"/>
      <c r="M16" s="37" t="str">
        <f>'01-Mapa de riesgo'!M16</f>
        <v>Análsisi de la articulación del PDI con factores y planes del contexto local, regional, nacional e internacional en el grupo de análisis</v>
      </c>
      <c r="N16" s="35" t="str">
        <f>'01-Mapa de riesgo'!N16</f>
        <v>Trimestral</v>
      </c>
      <c r="O16" s="35" t="str">
        <f>'01-Mapa de riesgo'!O16</f>
        <v>Preventivo</v>
      </c>
      <c r="P16" s="271"/>
      <c r="Q16" s="271"/>
      <c r="R16" s="300"/>
    </row>
    <row r="17" spans="1:18" ht="62.45" customHeight="1" x14ac:dyDescent="0.2">
      <c r="A17" s="289"/>
      <c r="B17" s="252"/>
      <c r="C17" s="252"/>
      <c r="D17" s="252"/>
      <c r="E17" s="252"/>
      <c r="F17" s="252"/>
      <c r="G17" s="241"/>
      <c r="H17" s="33" t="str">
        <f>'01-Mapa de riesgo'!R17:R19</f>
        <v>ASUMIR</v>
      </c>
      <c r="I17" s="269"/>
      <c r="J17" s="292"/>
      <c r="K17" s="272"/>
      <c r="L17" s="273"/>
      <c r="M17" s="37" t="str">
        <f>'01-Mapa de riesgo'!M17</f>
        <v xml:space="preserve">Seguimiento al PDI y discusión de temas del contexto y de los informes de vigilancia  en el Comité  Integral  de Gestión </v>
      </c>
      <c r="N17" s="35" t="str">
        <f>'01-Mapa de riesgo'!N17</f>
        <v>Trimestral</v>
      </c>
      <c r="O17" s="35" t="str">
        <f>'01-Mapa de riesgo'!O17</f>
        <v>Preventivo</v>
      </c>
      <c r="P17" s="271"/>
      <c r="Q17" s="271"/>
      <c r="R17" s="300"/>
    </row>
    <row r="18" spans="1:18" ht="62.45" customHeight="1" x14ac:dyDescent="0.2">
      <c r="A18" s="288">
        <v>4</v>
      </c>
      <c r="B18" s="252" t="str">
        <f>'01-Mapa de riesgo'!B18:B20</f>
        <v>Imagen</v>
      </c>
      <c r="C18" s="252" t="str">
        <f>'01-Mapa de riesgo'!C18:C20</f>
        <v xml:space="preserve">No renovación de la Acreditación Institucional </v>
      </c>
      <c r="D18" s="252" t="str">
        <f>'01-Mapa de riesgo'!D18:D20</f>
        <v xml:space="preserve">Retrasos en los procesos de Acreditación Institucional </v>
      </c>
      <c r="E18" s="252" t="str">
        <f>'01-Mapa de riesgo'!E18:E20</f>
        <v>* El CNA se encuentra saturado por la dinámica que las IES han desarrollado en el Sistema de Aseguramiento de la Calidad, lo que ha generado retrasos en los procesos de acreditación.
* Incumplimiento del plan de mejoramiento institucional.</v>
      </c>
      <c r="F18" s="252" t="str">
        <f>'01-Mapa de riesgo'!F18:F20</f>
        <v>*Institución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v>
      </c>
      <c r="G18" s="241" t="str">
        <f>'01-Mapa de riesgo'!Q18:Q20</f>
        <v>MODERADO</v>
      </c>
      <c r="H18" s="33" t="str">
        <f>'01-Mapa de riesgo'!R18:R20</f>
        <v>REDUCIR</v>
      </c>
      <c r="I18" s="269" t="s">
        <v>391</v>
      </c>
      <c r="J18" s="290" t="str">
        <f>'01-Mapa de riesgo'!U18:U20</f>
        <v>Universidad Acreditada Institucionalmente
Porcentaje de avance en el Plan de mejoramiento institucional</v>
      </c>
      <c r="K18" s="272"/>
      <c r="L18" s="273"/>
      <c r="M18" s="37" t="str">
        <f>'01-Mapa de riesgo'!M18</f>
        <v>Procedimento documentado y registrado en el Sistema de Gestión de Calidad, tanto para  la coordinación del proceso de acreditación institucional como para el seguimiento al plan de mejoramiento.</v>
      </c>
      <c r="N18" s="35" t="str">
        <f>'01-Mapa de riesgo'!N18</f>
        <v>Anual</v>
      </c>
      <c r="O18" s="35" t="str">
        <f>'01-Mapa de riesgo'!O18</f>
        <v>Preventivo</v>
      </c>
      <c r="P18" s="271"/>
      <c r="Q18" s="271"/>
      <c r="R18" s="300"/>
    </row>
    <row r="19" spans="1:18" ht="62.45" customHeight="1" x14ac:dyDescent="0.2">
      <c r="A19" s="289"/>
      <c r="B19" s="252"/>
      <c r="C19" s="252"/>
      <c r="D19" s="252"/>
      <c r="E19" s="252"/>
      <c r="F19" s="252"/>
      <c r="G19" s="241"/>
      <c r="H19" s="33" t="str">
        <f>'01-Mapa de riesgo'!R19:R21</f>
        <v>REDUCIR</v>
      </c>
      <c r="I19" s="269"/>
      <c r="J19" s="291"/>
      <c r="K19" s="272"/>
      <c r="L19" s="273"/>
      <c r="M19" s="37" t="str">
        <f>'01-Mapa de riesgo'!M19</f>
        <v>Revisión y seguimiento trimestral del plan de mejoramiento institucional.</v>
      </c>
      <c r="N19" s="35" t="str">
        <f>'01-Mapa de riesgo'!N19</f>
        <v>Trimestral</v>
      </c>
      <c r="O19" s="35" t="str">
        <f>'01-Mapa de riesgo'!O19</f>
        <v>Preventivo</v>
      </c>
      <c r="P19" s="271"/>
      <c r="Q19" s="271"/>
      <c r="R19" s="300"/>
    </row>
    <row r="20" spans="1:18" ht="62.45" customHeight="1" x14ac:dyDescent="0.2">
      <c r="A20" s="289"/>
      <c r="B20" s="252"/>
      <c r="C20" s="252"/>
      <c r="D20" s="252"/>
      <c r="E20" s="252"/>
      <c r="F20" s="252"/>
      <c r="G20" s="241"/>
      <c r="H20" s="33" t="str">
        <f>'01-Mapa de riesgo'!R20:R22</f>
        <v>REDUCIR</v>
      </c>
      <c r="I20" s="269"/>
      <c r="J20" s="292"/>
      <c r="K20" s="272"/>
      <c r="L20" s="273"/>
      <c r="M20" s="37" t="str">
        <f>'01-Mapa de riesgo'!M20</f>
        <v>Seguimiento al Plan de Trabajo del área de Asesoría a la Planeación Académica</v>
      </c>
      <c r="N20" s="35" t="str">
        <f>'01-Mapa de riesgo'!N20</f>
        <v>Mensual</v>
      </c>
      <c r="O20" s="35" t="str">
        <f>'01-Mapa de riesgo'!O20</f>
        <v>Preventivo</v>
      </c>
      <c r="P20" s="271"/>
      <c r="Q20" s="271"/>
      <c r="R20" s="300"/>
    </row>
    <row r="21" spans="1:18" ht="62.45" customHeight="1" x14ac:dyDescent="0.2">
      <c r="A21" s="288">
        <v>5</v>
      </c>
      <c r="B21" s="252" t="str">
        <f>'01-Mapa de riesgo'!B21:B23</f>
        <v>Imagen</v>
      </c>
      <c r="C21" s="252" t="str">
        <f>'01-Mapa de riesgo'!C21:C23</f>
        <v>No acreditaciòn  de programas acadèmicos.</v>
      </c>
      <c r="D21" s="252" t="str">
        <f>'01-Mapa de riesgo'!D21:D23</f>
        <v xml:space="preserve">Negaciòn de la acreditaciòn de programas por parte del Consejo Nacional de Acreditaciòn (CNA). </v>
      </c>
      <c r="E21" s="252" t="str">
        <f>'01-Mapa de riesgo'!E21:E23</f>
        <v>* Incumplimiento de las condiciones de alta calidad exigidas por el Consejo Nacional de Acreditaciòn (CNA).
* Incumplimiento del plan de mejoramiento de los proggramas académicos</v>
      </c>
      <c r="F21" s="252" t="str">
        <f>'01-Mapa de riesgo'!F21:F23</f>
        <v>* Pèrdida de oportunidades para estudiantes, docentes y egresados.
*Incumplimiento de las metas del Objetivo Cobertura con calidad en la oferta educativa.
* Desmotivaciòn de la comunidad universitaria.</v>
      </c>
      <c r="G21" s="241" t="str">
        <f>'01-Mapa de riesgo'!Q21:Q23</f>
        <v>LEVE</v>
      </c>
      <c r="H21" s="33" t="str">
        <f>'01-Mapa de riesgo'!R21:R23</f>
        <v>ASUMIR</v>
      </c>
      <c r="I21" s="269" t="s">
        <v>391</v>
      </c>
      <c r="J21" s="290" t="str">
        <f>'01-Mapa de riesgo'!U21:U23</f>
        <v>Nº de programas a los que se les ha negado la acreditaciòn en un año.  Programas acreditados de alta calidad y porcentaje de avance en las etapads del plan operativo (SIPAME)</v>
      </c>
      <c r="K21" s="272"/>
      <c r="L21" s="273"/>
      <c r="M21" s="37" t="str">
        <f>'01-Mapa de riesgo'!M21</f>
        <v>Procedimiento de Acompañamiento a programas desde la Vicerrectorìa Acadèmica y Oficina de Planeaciòn. Documentado CÒDIGO DEL PROCEDIMIENTO.</v>
      </c>
      <c r="N21" s="35" t="str">
        <f>'01-Mapa de riesgo'!N21</f>
        <v>Otra</v>
      </c>
      <c r="O21" s="35" t="str">
        <f>'01-Mapa de riesgo'!O21</f>
        <v>Preventivo</v>
      </c>
      <c r="P21" s="271"/>
      <c r="Q21" s="271"/>
      <c r="R21" s="300"/>
    </row>
    <row r="22" spans="1:18" ht="62.45" customHeight="1" x14ac:dyDescent="0.2">
      <c r="A22" s="289"/>
      <c r="B22" s="252"/>
      <c r="C22" s="252"/>
      <c r="D22" s="252"/>
      <c r="E22" s="252"/>
      <c r="F22" s="252"/>
      <c r="G22" s="241"/>
      <c r="H22" s="33" t="str">
        <f>'01-Mapa de riesgo'!R22:R38</f>
        <v>ASUMIR</v>
      </c>
      <c r="I22" s="269"/>
      <c r="J22" s="291"/>
      <c r="K22" s="272"/>
      <c r="L22" s="273"/>
      <c r="M22" s="37" t="str">
        <f>'01-Mapa de riesgo'!M22</f>
        <v>Existencia del Sistema de Autoevaluaciòn y Mejoramiento Continuo (SIPAME)</v>
      </c>
      <c r="N22" s="35" t="str">
        <f>'01-Mapa de riesgo'!N22</f>
        <v>Otra</v>
      </c>
      <c r="O22" s="35" t="str">
        <f>'01-Mapa de riesgo'!O22</f>
        <v>Direccion</v>
      </c>
      <c r="P22" s="271"/>
      <c r="Q22" s="271"/>
      <c r="R22" s="300"/>
    </row>
    <row r="23" spans="1:18" ht="62.45" customHeight="1" x14ac:dyDescent="0.2">
      <c r="A23" s="289"/>
      <c r="B23" s="252"/>
      <c r="C23" s="252"/>
      <c r="D23" s="252"/>
      <c r="E23" s="252"/>
      <c r="F23" s="252"/>
      <c r="G23" s="241"/>
      <c r="H23" s="33" t="str">
        <f>'01-Mapa de riesgo'!R23:R38</f>
        <v>ASUMIR</v>
      </c>
      <c r="I23" s="269"/>
      <c r="J23" s="292"/>
      <c r="K23" s="272"/>
      <c r="L23" s="273"/>
      <c r="M23" s="37" t="str">
        <f>'01-Mapa de riesgo'!M23</f>
        <v>Revisiòn por parte del Comitè Central de Currìculo y Evaluaciòn.</v>
      </c>
      <c r="N23" s="35" t="str">
        <f>'01-Mapa de riesgo'!N23</f>
        <v>Otra</v>
      </c>
      <c r="O23" s="35" t="str">
        <f>'01-Mapa de riesgo'!O23</f>
        <v>Detectivo</v>
      </c>
      <c r="P23" s="271"/>
      <c r="Q23" s="271"/>
      <c r="R23" s="300"/>
    </row>
    <row r="24" spans="1:18" ht="62.45" customHeight="1" x14ac:dyDescent="0.2">
      <c r="A24" s="288">
        <v>6</v>
      </c>
      <c r="B24" s="252" t="str">
        <f>'01-Mapa de riesgo'!B24:B26</f>
        <v>Estratégico</v>
      </c>
      <c r="C24" s="252" t="str">
        <f>'01-Mapa de riesgo'!C24:C26</f>
        <v>Aumento de la deserciòn</v>
      </c>
      <c r="D24" s="252" t="str">
        <f>'01-Mapa de riesgo'!D24:D26</f>
        <v>Aumento de la poblaciòn estudiantil que deserta de la instituciòn.</v>
      </c>
      <c r="E24" s="252" t="str">
        <f>'01-Mapa de riesgo'!E24:E26</f>
        <v xml:space="preserve">* Bajo nivel de formaciòn de los estudiantes que egresan de la educaciòn media.
* Baja efectividad de la estrategia de intervenciòn.
* Debilidad en la Orientaciòn vocacional y profesional de los estudiantes que ingresan.
* Factores bio psico sociales propios del estudiante.
* Sistema institucional de admisiones
* Situaciones de anormalidad acadèmica.
* Baja percepciòn de la calidad acadèmica de la instituciòn por parte del estudiante.
* Deficiente articulaciòn de Facultades y Programas con los procesos llevados a cabo por el observatorio acadèmico.
</v>
      </c>
      <c r="F24" s="252" t="str">
        <f>'01-Mapa de riesgo'!F24:F26</f>
        <v>* Disminuciòn de la cobertura de la instituciòn
* Disminuciòn de las transferencias por parte del estado (art. 87 Ley 30 y otras)
* Afectaciòn del territorio, el desarrollo social y humano, ambiental y el crecimiento econòmico.</v>
      </c>
      <c r="G24" s="241" t="str">
        <f>'01-Mapa de riesgo'!Q24:Q26</f>
        <v>MODERADO</v>
      </c>
      <c r="H24" s="33" t="str">
        <f>'01-Mapa de riesgo'!R24:R38</f>
        <v>REDUCIR</v>
      </c>
      <c r="I24" s="167" t="s">
        <v>391</v>
      </c>
      <c r="J24" s="290" t="str">
        <f>'01-Mapa de riesgo'!U24:U26</f>
        <v>Deserciòn intersemestral.</v>
      </c>
      <c r="K24" s="294"/>
      <c r="L24" s="297"/>
      <c r="M24" s="37" t="str">
        <f>'01-Mapa de riesgo'!M24</f>
        <v>Diseño y monitoreo de estrategias orientadas a la disminuciòn de la deserciòn en la instituciòn. (Llevado a cabo desde el Observatorio Acadèmico)</v>
      </c>
      <c r="N24" s="35" t="str">
        <f>'01-Mapa de riesgo'!N24</f>
        <v>Otra</v>
      </c>
      <c r="O24" s="35" t="str">
        <f>'01-Mapa de riesgo'!O24</f>
        <v>Preventivo</v>
      </c>
      <c r="P24" s="301"/>
      <c r="Q24" s="302"/>
      <c r="R24" s="303"/>
    </row>
    <row r="25" spans="1:18" ht="62.45" customHeight="1" x14ac:dyDescent="0.2">
      <c r="A25" s="289"/>
      <c r="B25" s="252"/>
      <c r="C25" s="252"/>
      <c r="D25" s="252"/>
      <c r="E25" s="252"/>
      <c r="F25" s="252"/>
      <c r="G25" s="241"/>
      <c r="H25" s="33" t="str">
        <f>'01-Mapa de riesgo'!R25:R39</f>
        <v>REDUCIR</v>
      </c>
      <c r="I25" s="168"/>
      <c r="J25" s="291"/>
      <c r="K25" s="295"/>
      <c r="L25" s="298"/>
      <c r="M25" s="37" t="str">
        <f>'01-Mapa de riesgo'!M25</f>
        <v>Monitoreo y seguimiento al comportamiento de los indicadores de deserciòn de todos los programas de la Universidad.</v>
      </c>
      <c r="N25" s="35" t="str">
        <f>'01-Mapa de riesgo'!N25</f>
        <v>Semestral</v>
      </c>
      <c r="O25" s="35" t="str">
        <f>'01-Mapa de riesgo'!O25</f>
        <v>Detectivo</v>
      </c>
      <c r="P25" s="301"/>
      <c r="Q25" s="302"/>
      <c r="R25" s="304"/>
    </row>
    <row r="26" spans="1:18" ht="62.45" customHeight="1" x14ac:dyDescent="0.2">
      <c r="A26" s="289"/>
      <c r="B26" s="252"/>
      <c r="C26" s="252"/>
      <c r="D26" s="252"/>
      <c r="E26" s="252"/>
      <c r="F26" s="252"/>
      <c r="G26" s="241"/>
      <c r="H26" s="33">
        <f>'01-Mapa de riesgo'!R26:R40</f>
        <v>0</v>
      </c>
      <c r="I26" s="169"/>
      <c r="J26" s="292"/>
      <c r="K26" s="296"/>
      <c r="L26" s="299"/>
      <c r="M26" s="37">
        <f>'01-Mapa de riesgo'!M26</f>
        <v>0</v>
      </c>
      <c r="N26" s="35">
        <f>'01-Mapa de riesgo'!N26</f>
        <v>0</v>
      </c>
      <c r="O26" s="35">
        <f>'01-Mapa de riesgo'!O26</f>
        <v>0</v>
      </c>
      <c r="P26" s="301"/>
      <c r="Q26" s="302"/>
      <c r="R26" s="305"/>
    </row>
    <row r="27" spans="1:18" ht="62.45" customHeight="1" x14ac:dyDescent="0.2">
      <c r="A27" s="199">
        <v>7</v>
      </c>
      <c r="B27" s="252" t="str">
        <f>'01-Mapa de riesgo'!B27:B29</f>
        <v>Estratégico</v>
      </c>
      <c r="C27" s="252" t="str">
        <f>'01-Mapa de riesgo'!C27:C29</f>
        <v>Bajas competencias de los egresados de la educación media que ingresan a la Universidad Tecnológica de Pereira.</v>
      </c>
      <c r="D27" s="252" t="str">
        <f>'01-Mapa de riesgo'!D27:D29</f>
        <v>Los estudiantes que ingresan a la educación superior tienen bajas competencias en bilinguismo, lectoescritura y matemáticas, lo cual dificulta su adaptación y desempeño en la vida universitaria, además de una desarticulación entre los énfasis de PEI de los colegios y la educación técnica, tecnológica y universitaria; con la pertinencia de la vocación del desarrollo regional.</v>
      </c>
      <c r="E27" s="252" t="str">
        <f>'01-Mapa de riesgo'!E27:E29</f>
        <v>Falta de de una Política Pública de educación integral a nivel Nacional y Local.
Falta incorporar los procesos de articulación en la Reforma Curricular acorde con las apuestas regionales, y la pertinencia de articulación con la educación media.
Deficiencia del Sistema Educativo en el nivel básico y media en Colombia.</v>
      </c>
      <c r="F27" s="252" t="str">
        <f>'01-Mapa de riesgo'!F27:F29</f>
        <v>Mayor deserción
Repitencia
Afecta la tasa de graduados por cohorte
Duración de estudios de la población estudiantil
Sobrecostos
Pérdida de oportunidades de alianzas estratégicas</v>
      </c>
      <c r="G27" s="241" t="str">
        <f>'01-Mapa de riesgo'!Q27:Q29</f>
        <v>MODERADO</v>
      </c>
      <c r="H27" s="33" t="str">
        <f>'01-Mapa de riesgo'!R27:R41</f>
        <v>REDUCIR</v>
      </c>
      <c r="I27" s="167" t="s">
        <v>391</v>
      </c>
      <c r="J27" s="290" t="str">
        <f>'01-Mapa de riesgo'!U27:U29</f>
        <v>Deserciòn intersemestral.</v>
      </c>
      <c r="K27" s="294"/>
      <c r="L27" s="297"/>
      <c r="M27" s="37" t="str">
        <f>'01-Mapa de riesgo'!M27</f>
        <v>Diseño y monitoreo de estrategias orientadas a la disminuciòn de la deserciòn en la instituciòn. (Llevado a cabo desde el Observatorio Acadèmico)</v>
      </c>
      <c r="N27" s="35" t="str">
        <f>'01-Mapa de riesgo'!N27</f>
        <v>Otra</v>
      </c>
      <c r="O27" s="35" t="str">
        <f>'01-Mapa de riesgo'!O27</f>
        <v>Preventivo</v>
      </c>
      <c r="P27" s="301"/>
      <c r="Q27" s="302"/>
      <c r="R27" s="303"/>
    </row>
    <row r="28" spans="1:18" ht="62.45" customHeight="1" x14ac:dyDescent="0.2">
      <c r="A28" s="200"/>
      <c r="B28" s="252"/>
      <c r="C28" s="252"/>
      <c r="D28" s="252"/>
      <c r="E28" s="252"/>
      <c r="F28" s="252"/>
      <c r="G28" s="241"/>
      <c r="H28" s="33" t="str">
        <f>'01-Mapa de riesgo'!R28:R42</f>
        <v>REDUCIR</v>
      </c>
      <c r="I28" s="168"/>
      <c r="J28" s="291"/>
      <c r="K28" s="295"/>
      <c r="L28" s="298"/>
      <c r="M28" s="37" t="str">
        <f>'01-Mapa de riesgo'!M28</f>
        <v>Monitoreo y seguimiento al comportamiento de los indicadores de deserciòn de todos los programas de la Universidad.</v>
      </c>
      <c r="N28" s="35" t="str">
        <f>'01-Mapa de riesgo'!N28</f>
        <v>Semestral</v>
      </c>
      <c r="O28" s="35" t="str">
        <f>'01-Mapa de riesgo'!O28</f>
        <v>Detectivo</v>
      </c>
      <c r="P28" s="301"/>
      <c r="Q28" s="302"/>
      <c r="R28" s="304"/>
    </row>
    <row r="29" spans="1:18" ht="62.45" customHeight="1" x14ac:dyDescent="0.2">
      <c r="A29" s="306"/>
      <c r="B29" s="252"/>
      <c r="C29" s="252"/>
      <c r="D29" s="252"/>
      <c r="E29" s="252"/>
      <c r="F29" s="252"/>
      <c r="G29" s="241"/>
      <c r="H29" s="33">
        <f>'01-Mapa de riesgo'!R29:R43</f>
        <v>0</v>
      </c>
      <c r="I29" s="169"/>
      <c r="J29" s="292"/>
      <c r="K29" s="296"/>
      <c r="L29" s="299"/>
      <c r="M29" s="37">
        <f>'01-Mapa de riesgo'!M29</f>
        <v>0</v>
      </c>
      <c r="N29" s="35">
        <f>'01-Mapa de riesgo'!N29</f>
        <v>0</v>
      </c>
      <c r="O29" s="35">
        <f>'01-Mapa de riesgo'!O29</f>
        <v>0</v>
      </c>
      <c r="P29" s="301"/>
      <c r="Q29" s="302"/>
      <c r="R29" s="305"/>
    </row>
    <row r="30" spans="1:18" ht="62.45" customHeight="1" x14ac:dyDescent="0.2">
      <c r="A30" s="199">
        <v>8</v>
      </c>
      <c r="B30" s="252" t="str">
        <f>'01-Mapa de riesgo'!B30:B32</f>
        <v>Estratégico</v>
      </c>
      <c r="C30" s="252" t="str">
        <f>'01-Mapa de riesgo'!C30:C32</f>
        <v>Desarticulación con los niveles escolares anteriores</v>
      </c>
      <c r="D30" s="252" t="str">
        <f>'01-Mapa de riesgo'!D30:D32</f>
        <v>La universidad debe asumir los costos por las deficiencias con que llegan los nuevos estudiantes por no intervenir a tiempo en los niveles escolares anteriores, no hay sinérgia para formar desde el preescolar estudiantes con visión de universitarios</v>
      </c>
      <c r="E30" s="252" t="str">
        <f>'01-Mapa de riesgo'!E30:E32</f>
        <v>Falta de de una Política Pública de educación integral a nivel Nacional y Local.
Falta incorporar los procesos de articulación en la Reforma Curricular acorde con las apuestas regionales, y la pertinencia de articulación con la educación media.
Deficiencia del Sistema Educativo en el nivel básico y media en Colombia.</v>
      </c>
      <c r="F30" s="252" t="str">
        <f>'01-Mapa de riesgo'!F30:F32</f>
        <v>1. Mayor deserción.</v>
      </c>
      <c r="G30" s="241" t="str">
        <f>'01-Mapa de riesgo'!Q30:Q32</f>
        <v>MODERADO</v>
      </c>
      <c r="H30" s="33" t="str">
        <f>'01-Mapa de riesgo'!R30:R44</f>
        <v>REDUCIR</v>
      </c>
      <c r="I30" s="167" t="s">
        <v>391</v>
      </c>
      <c r="J30" s="290" t="str">
        <f>'01-Mapa de riesgo'!U30:U32</f>
        <v>Deserciòn intersemestral.</v>
      </c>
      <c r="K30" s="130"/>
      <c r="L30" s="131"/>
      <c r="M30" s="37" t="str">
        <f>'01-Mapa de riesgo'!M30</f>
        <v>Diseño y monitoreo de estrategias orientadas a la disminuciòn de la deserciòn en la instituciòn. (Llevado a cabo desde el Observatorio Acadèmico)</v>
      </c>
      <c r="N30" s="35" t="str">
        <f>'01-Mapa de riesgo'!N30</f>
        <v>Otra</v>
      </c>
      <c r="O30" s="35" t="str">
        <f>'01-Mapa de riesgo'!O30</f>
        <v>Preventivo</v>
      </c>
      <c r="P30" s="128"/>
      <c r="Q30" s="129"/>
      <c r="R30" s="303"/>
    </row>
    <row r="31" spans="1:18" ht="62.45" customHeight="1" x14ac:dyDescent="0.2">
      <c r="A31" s="200"/>
      <c r="B31" s="252"/>
      <c r="C31" s="252"/>
      <c r="D31" s="252"/>
      <c r="E31" s="252"/>
      <c r="F31" s="252"/>
      <c r="G31" s="241"/>
      <c r="H31" s="33" t="str">
        <f>'01-Mapa de riesgo'!R31:R45</f>
        <v>REDUCIR</v>
      </c>
      <c r="I31" s="168"/>
      <c r="J31" s="291"/>
      <c r="K31" s="130"/>
      <c r="L31" s="131"/>
      <c r="M31" s="37" t="str">
        <f>'01-Mapa de riesgo'!M31</f>
        <v>Monitoreo y seguimiento al comportamiento de los indicadores de deserciòn de todos los programas de la Universidad.</v>
      </c>
      <c r="N31" s="35" t="str">
        <f>'01-Mapa de riesgo'!N31</f>
        <v>Semestral</v>
      </c>
      <c r="O31" s="35" t="str">
        <f>'01-Mapa de riesgo'!O31</f>
        <v>Detectivo</v>
      </c>
      <c r="P31" s="128"/>
      <c r="Q31" s="129"/>
      <c r="R31" s="304"/>
    </row>
    <row r="32" spans="1:18" ht="62.45" customHeight="1" x14ac:dyDescent="0.2">
      <c r="A32" s="306"/>
      <c r="B32" s="252"/>
      <c r="C32" s="252"/>
      <c r="D32" s="252"/>
      <c r="E32" s="252"/>
      <c r="F32" s="252"/>
      <c r="G32" s="241"/>
      <c r="H32" s="33">
        <f>'01-Mapa de riesgo'!R32:R46</f>
        <v>0</v>
      </c>
      <c r="I32" s="169"/>
      <c r="J32" s="292"/>
      <c r="K32" s="130"/>
      <c r="L32" s="131"/>
      <c r="M32" s="37">
        <f>'01-Mapa de riesgo'!M32</f>
        <v>0</v>
      </c>
      <c r="N32" s="35">
        <f>'01-Mapa de riesgo'!N32</f>
        <v>0</v>
      </c>
      <c r="O32" s="35">
        <f>'01-Mapa de riesgo'!O32</f>
        <v>0</v>
      </c>
      <c r="P32" s="128"/>
      <c r="Q32" s="129"/>
      <c r="R32" s="305"/>
    </row>
    <row r="33" spans="1:18" ht="62.45" customHeight="1" x14ac:dyDescent="0.2">
      <c r="A33" s="199">
        <v>9</v>
      </c>
      <c r="B33" s="252" t="str">
        <f>'01-Mapa de riesgo'!B33:B35</f>
        <v>Información</v>
      </c>
      <c r="C33" s="252" t="str">
        <f>'01-Mapa de riesgo'!C33:C35</f>
        <v xml:space="preserve">
Baja capacidad de adaptación de los currículos a los cambios en el entorno
</v>
      </c>
      <c r="D33" s="252" t="str">
        <f>'01-Mapa de riesgo'!D33:D35</f>
        <v>Tiempos de respuesta inadecuados  para la actualización de los contenidos curriculares acorde a tendencias locales, nacionales e internacionales (Económicas, políticas, culturales, ambientales, tecnológicas, sociales etc.)</v>
      </c>
      <c r="E33" s="252" t="str">
        <f>'01-Mapa de riesgo'!E33:E35</f>
        <v xml:space="preserve">Oferta de programas no soportadas en estudios de la demanda del contexto
Falta de vigilancia de las tendencias de desarrollo regionales, nacionales e internacionales
</v>
      </c>
      <c r="F33" s="252" t="str">
        <f>'01-Mapa de riesgo'!F33:F35</f>
        <v>Egresados no laborando en su perfil profesional
Egresados con salarios por debajo del promedio de nivel de formación
Nivel de satisfacción del egresado bajo con el programa académico
Baja demanda e insatisfacción por parte de los empleadores
Desarticulación de los currículos con las apuestas regionales y nacionales en los enfoques al desarrollo</v>
      </c>
      <c r="G33" s="241" t="str">
        <f>'01-Mapa de riesgo'!Q33:Q35</f>
        <v>GRAVE</v>
      </c>
      <c r="H33" s="33" t="str">
        <f>'01-Mapa de riesgo'!R33:R47</f>
        <v>REDUCIR</v>
      </c>
      <c r="I33" s="167" t="s">
        <v>390</v>
      </c>
      <c r="J33" s="290" t="str">
        <f>'01-Mapa de riesgo'!U33:U35</f>
        <v>Investigación con las necesidades más relevantes de la región
Programas en proceso de Reforma Curricular
Porcentaje de graduados con información actualizada acorde con las variables de interés institucional
Porcentaje de avance en las etapas de autoevaluación del plan operativo pregrado Y pregrado
Informes del entorno</v>
      </c>
      <c r="K33" s="130"/>
      <c r="L33" s="131"/>
      <c r="M33" s="37" t="str">
        <f>'01-Mapa de riesgo'!M33</f>
        <v>Incorporación de acciones al plan de mejoramiento de los programas en acreditación</v>
      </c>
      <c r="N33" s="35" t="str">
        <f>'01-Mapa de riesgo'!N33</f>
        <v>Trimestral</v>
      </c>
      <c r="O33" s="35" t="str">
        <f>'01-Mapa de riesgo'!O33</f>
        <v>Preventivo</v>
      </c>
      <c r="P33" s="128"/>
      <c r="Q33" s="129"/>
      <c r="R33" s="303"/>
    </row>
    <row r="34" spans="1:18" ht="62.45" customHeight="1" x14ac:dyDescent="0.2">
      <c r="A34" s="200"/>
      <c r="B34" s="252"/>
      <c r="C34" s="252"/>
      <c r="D34" s="252"/>
      <c r="E34" s="252"/>
      <c r="F34" s="252"/>
      <c r="G34" s="241"/>
      <c r="H34" s="33">
        <f>'01-Mapa de riesgo'!R34:R48</f>
        <v>0</v>
      </c>
      <c r="I34" s="168"/>
      <c r="J34" s="291"/>
      <c r="K34" s="130"/>
      <c r="L34" s="131"/>
      <c r="M34" s="37" t="str">
        <f>'01-Mapa de riesgo'!M34</f>
        <v>Proceso de revisión y modernización curricular</v>
      </c>
      <c r="N34" s="35" t="str">
        <f>'01-Mapa de riesgo'!N34</f>
        <v>Semestral</v>
      </c>
      <c r="O34" s="35" t="str">
        <f>'01-Mapa de riesgo'!O34</f>
        <v>Preventivo</v>
      </c>
      <c r="P34" s="128"/>
      <c r="Q34" s="129"/>
      <c r="R34" s="304"/>
    </row>
    <row r="35" spans="1:18" ht="62.45" customHeight="1" x14ac:dyDescent="0.2">
      <c r="A35" s="306"/>
      <c r="B35" s="252"/>
      <c r="C35" s="252"/>
      <c r="D35" s="252"/>
      <c r="E35" s="252"/>
      <c r="F35" s="252"/>
      <c r="G35" s="241"/>
      <c r="H35" s="33">
        <f>'01-Mapa de riesgo'!R35:R49</f>
        <v>0</v>
      </c>
      <c r="I35" s="169"/>
      <c r="J35" s="292"/>
      <c r="K35" s="130"/>
      <c r="L35" s="131"/>
      <c r="M35" s="37">
        <f>'01-Mapa de riesgo'!M35</f>
        <v>0</v>
      </c>
      <c r="N35" s="35">
        <f>'01-Mapa de riesgo'!N35</f>
        <v>0</v>
      </c>
      <c r="O35" s="35">
        <f>'01-Mapa de riesgo'!O35</f>
        <v>0</v>
      </c>
      <c r="P35" s="128"/>
      <c r="Q35" s="129"/>
      <c r="R35" s="305"/>
    </row>
    <row r="36" spans="1:18" ht="62.45" customHeight="1" x14ac:dyDescent="0.2">
      <c r="A36" s="199">
        <v>10</v>
      </c>
      <c r="B36" s="252" t="str">
        <f>'01-Mapa de riesgo'!B36:B38</f>
        <v>Información</v>
      </c>
      <c r="C36" s="252" t="str">
        <f>'01-Mapa de riesgo'!C36:C38</f>
        <v xml:space="preserve">Nuevas presiones para generar estrategias de cobertura de Educación superior (Formación para le trabajo, técnica y tecnologica)  en las subregiones del Departamento </v>
      </c>
      <c r="D36" s="252" t="str">
        <f>'01-Mapa de riesgo'!D36:D38</f>
        <v xml:space="preserve">Las politicas nacionales y regionales buscan facilitar el acceso a la Educación Superior (Formación para le trabajo, técnica y tecnologica)  masivamente de la población en condición de vulnerabilidad y de la población rural,  adicionalmente los procesos de articulación con la educación media y básica, exigen una oferta flexible a través de ciclos propedéuticos
</v>
      </c>
      <c r="E36" s="252" t="str">
        <f>'01-Mapa de riesgo'!E36:E38</f>
        <v>Nuevo proceso de paz
Procesos de desmovilización
Politicas de regionalziación
Requerimientos por parte de los municipios</v>
      </c>
      <c r="F36" s="252" t="str">
        <f>'01-Mapa de riesgo'!F36:F38</f>
        <v xml:space="preserve">
Incremento de conflictos en  la comunidad universitaria a raiz de los acuerdos que se generen en torno a cobertura y acceso a la Educación Superior
Presión social de la población vulnerable para generación de nueva oferta de educación superior
Desaritculación de la politica de educación enmarcada en la regionalización 
</v>
      </c>
      <c r="G36" s="241" t="str">
        <f>'01-Mapa de riesgo'!Q36:Q38</f>
        <v>MODERADO</v>
      </c>
      <c r="H36" s="33" t="str">
        <f>'01-Mapa de riesgo'!R36:R50</f>
        <v>COMPARTIR</v>
      </c>
      <c r="I36" s="167" t="s">
        <v>391</v>
      </c>
      <c r="J36" s="290" t="str">
        <f>'01-Mapa de riesgo'!U36:U38</f>
        <v>Vigilancia e inteligencia competitiva (Itoma de decisiones)</v>
      </c>
      <c r="K36" s="148"/>
      <c r="L36" s="147"/>
      <c r="M36" s="37" t="str">
        <f>'01-Mapa de riesgo'!M36</f>
        <v>Ejercicios de Vigilancia del Contexto para la identificación de  oportunidades de ampliacion de cobertura</v>
      </c>
      <c r="N36" s="35" t="str">
        <f>'01-Mapa de riesgo'!N36</f>
        <v>Trimestral</v>
      </c>
      <c r="O36" s="35" t="str">
        <f>'01-Mapa de riesgo'!O36</f>
        <v>Preventivo</v>
      </c>
      <c r="P36" s="143"/>
      <c r="Q36" s="144"/>
      <c r="R36" s="303"/>
    </row>
    <row r="37" spans="1:18" ht="62.45" customHeight="1" x14ac:dyDescent="0.2">
      <c r="A37" s="200"/>
      <c r="B37" s="252"/>
      <c r="C37" s="252"/>
      <c r="D37" s="252"/>
      <c r="E37" s="252"/>
      <c r="F37" s="252"/>
      <c r="G37" s="241"/>
      <c r="H37" s="33" t="str">
        <f>'01-Mapa de riesgo'!R37:R51</f>
        <v>COMPARTIR</v>
      </c>
      <c r="I37" s="168"/>
      <c r="J37" s="291"/>
      <c r="K37" s="145"/>
      <c r="L37" s="146"/>
      <c r="M37" s="37" t="str">
        <f>'01-Mapa de riesgo'!M37</f>
        <v>Análsisi de la articulación del PDI con factores y planes del contexto local, regional, nacional e internacional en el grupo de análisis</v>
      </c>
      <c r="N37" s="35" t="str">
        <f>'01-Mapa de riesgo'!N37</f>
        <v>Semestral</v>
      </c>
      <c r="O37" s="35" t="str">
        <f>'01-Mapa de riesgo'!O37</f>
        <v>Correctivo</v>
      </c>
      <c r="P37" s="143"/>
      <c r="Q37" s="144"/>
      <c r="R37" s="304"/>
    </row>
    <row r="38" spans="1:18" ht="62.45" customHeight="1" thickBot="1" x14ac:dyDescent="0.25">
      <c r="A38" s="307"/>
      <c r="B38" s="293"/>
      <c r="C38" s="293"/>
      <c r="D38" s="293"/>
      <c r="E38" s="293"/>
      <c r="F38" s="293"/>
      <c r="G38" s="265"/>
      <c r="H38" s="136" t="str">
        <f>'01-Mapa de riesgo'!R38:R52</f>
        <v>COMPARTIR</v>
      </c>
      <c r="I38" s="223"/>
      <c r="J38" s="309"/>
      <c r="K38" s="158"/>
      <c r="L38" s="159"/>
      <c r="M38" s="38" t="str">
        <f>'01-Mapa de riesgo'!M38</f>
        <v xml:space="preserve">Seguimiento al PDI y discusión de temas del contexto y de los informes de vigilancia  en el Comité  Integral  de Gestión </v>
      </c>
      <c r="N38" s="36" t="str">
        <f>'01-Mapa de riesgo'!N38</f>
        <v>Trimestral</v>
      </c>
      <c r="O38" s="36" t="str">
        <f>'01-Mapa de riesgo'!O38</f>
        <v>Preventivo</v>
      </c>
      <c r="P38" s="160"/>
      <c r="Q38" s="161"/>
      <c r="R38" s="308"/>
    </row>
    <row r="39" spans="1:18" x14ac:dyDescent="0.2">
      <c r="A39" s="31"/>
      <c r="B39" s="34"/>
      <c r="C39" s="34"/>
      <c r="D39" s="34"/>
      <c r="E39" s="34"/>
      <c r="F39" s="34"/>
      <c r="G39" s="34"/>
      <c r="H39" s="31"/>
      <c r="I39" s="31"/>
      <c r="J39" s="31"/>
      <c r="K39" s="31"/>
      <c r="L39" s="31"/>
      <c r="M39" s="31"/>
      <c r="N39" s="31"/>
      <c r="O39" s="31"/>
      <c r="P39" s="31"/>
      <c r="Q39" s="31"/>
      <c r="R39" s="31"/>
    </row>
    <row r="40" spans="1:18" x14ac:dyDescent="0.2">
      <c r="A40" s="31"/>
      <c r="B40" s="34"/>
      <c r="C40" s="34"/>
      <c r="D40" s="34"/>
      <c r="E40" s="34"/>
      <c r="F40" s="34"/>
      <c r="G40" s="34"/>
      <c r="H40" s="31"/>
      <c r="I40" s="31"/>
      <c r="J40" s="31"/>
      <c r="K40" s="31"/>
      <c r="L40" s="31"/>
      <c r="M40" s="31"/>
      <c r="N40" s="31"/>
      <c r="O40" s="31"/>
      <c r="P40" s="31"/>
      <c r="Q40" s="31"/>
      <c r="R40" s="31"/>
    </row>
    <row r="41" spans="1:18" x14ac:dyDescent="0.2">
      <c r="A41" s="31"/>
      <c r="B41" s="34"/>
      <c r="C41" s="34"/>
      <c r="D41" s="34"/>
      <c r="E41" s="34"/>
      <c r="F41" s="34"/>
      <c r="G41" s="34"/>
      <c r="H41" s="31"/>
      <c r="I41" s="31"/>
      <c r="J41" s="31"/>
      <c r="K41" s="31"/>
      <c r="L41" s="31"/>
      <c r="M41" s="31"/>
      <c r="N41" s="31"/>
      <c r="O41" s="31"/>
      <c r="P41" s="31"/>
      <c r="Q41" s="31"/>
      <c r="R41" s="31"/>
    </row>
    <row r="42" spans="1:18" x14ac:dyDescent="0.2">
      <c r="A42" s="31"/>
      <c r="B42" s="34"/>
      <c r="C42" s="34"/>
      <c r="D42" s="34"/>
      <c r="E42" s="34"/>
      <c r="F42" s="34"/>
      <c r="G42" s="34"/>
      <c r="H42" s="31"/>
      <c r="I42" s="31"/>
      <c r="J42" s="31"/>
      <c r="K42" s="31"/>
      <c r="L42" s="31"/>
      <c r="M42" s="31"/>
      <c r="N42" s="31"/>
      <c r="O42" s="31"/>
      <c r="P42" s="31"/>
      <c r="Q42" s="31"/>
      <c r="R42" s="31"/>
    </row>
    <row r="43" spans="1:18" x14ac:dyDescent="0.2">
      <c r="A43" s="31"/>
      <c r="B43" s="34"/>
      <c r="C43" s="34"/>
      <c r="D43" s="34"/>
      <c r="E43" s="34"/>
      <c r="F43" s="34"/>
      <c r="G43" s="34"/>
      <c r="H43" s="31"/>
      <c r="I43" s="31"/>
      <c r="J43" s="31"/>
      <c r="K43" s="31"/>
      <c r="L43" s="31"/>
      <c r="M43" s="31"/>
      <c r="N43" s="31"/>
      <c r="O43" s="31"/>
      <c r="P43" s="31"/>
      <c r="Q43" s="31"/>
      <c r="R43" s="31"/>
    </row>
    <row r="44" spans="1:18" x14ac:dyDescent="0.2">
      <c r="A44" s="31"/>
      <c r="B44" s="34"/>
      <c r="C44" s="34"/>
      <c r="D44" s="34"/>
      <c r="E44" s="34"/>
      <c r="F44" s="34"/>
      <c r="G44" s="34"/>
      <c r="H44" s="31"/>
      <c r="I44" s="31"/>
      <c r="J44" s="31"/>
      <c r="K44" s="31"/>
      <c r="L44" s="31"/>
      <c r="M44" s="31"/>
      <c r="N44" s="31"/>
      <c r="O44" s="31"/>
      <c r="P44" s="31"/>
      <c r="Q44" s="31"/>
      <c r="R44" s="31"/>
    </row>
    <row r="45" spans="1:18" x14ac:dyDescent="0.2">
      <c r="A45" s="31"/>
      <c r="B45" s="34"/>
      <c r="C45" s="34"/>
      <c r="D45" s="34"/>
      <c r="E45" s="34"/>
      <c r="F45" s="34"/>
      <c r="G45" s="34"/>
      <c r="H45" s="31"/>
      <c r="I45" s="31"/>
      <c r="J45" s="31"/>
      <c r="K45" s="31"/>
      <c r="L45" s="31"/>
      <c r="M45" s="31"/>
      <c r="N45" s="31"/>
      <c r="O45" s="31"/>
      <c r="P45" s="31"/>
      <c r="Q45" s="31"/>
      <c r="R45" s="31"/>
    </row>
    <row r="46" spans="1:18" x14ac:dyDescent="0.2">
      <c r="A46" s="31"/>
      <c r="B46" s="34"/>
      <c r="C46" s="34"/>
      <c r="D46" s="34"/>
      <c r="E46" s="34"/>
      <c r="F46" s="34"/>
      <c r="G46" s="34"/>
      <c r="H46" s="31"/>
      <c r="I46" s="31"/>
      <c r="J46" s="31"/>
      <c r="K46" s="31"/>
      <c r="L46" s="31"/>
      <c r="M46" s="31"/>
      <c r="N46" s="31"/>
      <c r="O46" s="31"/>
      <c r="P46" s="31"/>
      <c r="Q46" s="31"/>
      <c r="R46" s="31"/>
    </row>
    <row r="47" spans="1:18" x14ac:dyDescent="0.2">
      <c r="A47" s="31"/>
      <c r="B47" s="34"/>
      <c r="C47" s="34"/>
      <c r="D47" s="34"/>
      <c r="E47" s="34"/>
      <c r="F47" s="34"/>
      <c r="G47" s="34"/>
      <c r="H47" s="31"/>
      <c r="I47" s="31"/>
      <c r="J47" s="31"/>
      <c r="K47" s="31"/>
      <c r="L47" s="31"/>
      <c r="M47" s="31"/>
      <c r="N47" s="31"/>
      <c r="O47" s="31"/>
      <c r="P47" s="31"/>
      <c r="Q47" s="31"/>
      <c r="R47" s="31"/>
    </row>
    <row r="48" spans="1:18" x14ac:dyDescent="0.2">
      <c r="A48" s="31"/>
      <c r="B48" s="34"/>
      <c r="C48" s="34"/>
      <c r="D48" s="34"/>
      <c r="E48" s="34"/>
      <c r="F48" s="34"/>
      <c r="G48" s="34"/>
      <c r="H48" s="31"/>
      <c r="I48" s="31"/>
      <c r="J48" s="31"/>
      <c r="K48" s="31"/>
      <c r="L48" s="31"/>
      <c r="M48" s="31"/>
      <c r="N48" s="31"/>
      <c r="O48" s="31"/>
      <c r="P48" s="31"/>
      <c r="Q48" s="31"/>
      <c r="R48" s="31"/>
    </row>
    <row r="49" spans="1:18" x14ac:dyDescent="0.2">
      <c r="A49" s="31"/>
      <c r="B49" s="34"/>
      <c r="C49" s="34"/>
      <c r="D49" s="34"/>
      <c r="E49" s="34"/>
      <c r="F49" s="34"/>
      <c r="G49" s="34"/>
      <c r="H49" s="31"/>
      <c r="I49" s="31"/>
      <c r="J49" s="31"/>
      <c r="K49" s="31"/>
      <c r="L49" s="31"/>
      <c r="M49" s="31"/>
      <c r="N49" s="31"/>
      <c r="O49" s="31"/>
      <c r="P49" s="31"/>
      <c r="Q49" s="31"/>
      <c r="R49" s="31"/>
    </row>
    <row r="50" spans="1:18" x14ac:dyDescent="0.2">
      <c r="A50" s="31"/>
      <c r="B50" s="34"/>
      <c r="C50" s="34"/>
      <c r="D50" s="34"/>
      <c r="E50" s="34"/>
      <c r="F50" s="34"/>
      <c r="G50" s="34"/>
      <c r="H50" s="31"/>
      <c r="I50" s="31"/>
      <c r="J50" s="31"/>
      <c r="K50" s="31"/>
      <c r="L50" s="31"/>
      <c r="M50" s="31"/>
      <c r="N50" s="31"/>
      <c r="O50" s="31"/>
      <c r="P50" s="31"/>
      <c r="Q50" s="31"/>
      <c r="R50" s="31"/>
    </row>
    <row r="51" spans="1:18" x14ac:dyDescent="0.2">
      <c r="A51" s="31"/>
      <c r="B51" s="34"/>
      <c r="C51" s="34"/>
      <c r="D51" s="34"/>
      <c r="E51" s="34"/>
      <c r="F51" s="34"/>
      <c r="G51" s="34"/>
      <c r="H51" s="31"/>
      <c r="I51" s="31"/>
      <c r="J51" s="31"/>
      <c r="K51" s="31"/>
      <c r="L51" s="31"/>
      <c r="M51" s="31"/>
      <c r="N51" s="31"/>
      <c r="O51" s="31"/>
      <c r="P51" s="31"/>
      <c r="Q51" s="31"/>
      <c r="R51" s="31"/>
    </row>
    <row r="52" spans="1:18" x14ac:dyDescent="0.2">
      <c r="A52" s="31"/>
      <c r="B52" s="34"/>
      <c r="C52" s="34"/>
      <c r="D52" s="34"/>
      <c r="E52" s="34"/>
      <c r="F52" s="34"/>
      <c r="G52" s="34"/>
      <c r="H52" s="31"/>
      <c r="I52" s="31"/>
      <c r="J52" s="31"/>
      <c r="K52" s="31"/>
      <c r="L52" s="31"/>
      <c r="M52" s="31"/>
      <c r="N52" s="31"/>
      <c r="O52" s="31"/>
      <c r="P52" s="31"/>
      <c r="Q52" s="31"/>
      <c r="R52" s="31"/>
    </row>
    <row r="53" spans="1:18" x14ac:dyDescent="0.2">
      <c r="A53" s="31"/>
      <c r="B53" s="34"/>
      <c r="C53" s="34"/>
      <c r="D53" s="34"/>
      <c r="E53" s="34"/>
      <c r="F53" s="34"/>
      <c r="G53" s="34"/>
      <c r="H53" s="31"/>
      <c r="I53" s="31"/>
      <c r="J53" s="31"/>
      <c r="K53" s="31"/>
      <c r="L53" s="31"/>
      <c r="M53" s="31"/>
      <c r="N53" s="31"/>
      <c r="O53" s="31"/>
      <c r="P53" s="31"/>
      <c r="Q53" s="31"/>
      <c r="R53" s="31"/>
    </row>
    <row r="54" spans="1:18" x14ac:dyDescent="0.2">
      <c r="A54" s="31"/>
      <c r="B54" s="34"/>
      <c r="C54" s="34"/>
      <c r="D54" s="34"/>
      <c r="E54" s="34"/>
      <c r="F54" s="34"/>
      <c r="G54" s="34"/>
      <c r="H54" s="31"/>
      <c r="I54" s="31"/>
      <c r="J54" s="31"/>
      <c r="K54" s="31"/>
      <c r="L54" s="31"/>
      <c r="M54" s="31"/>
      <c r="N54" s="31"/>
      <c r="O54" s="31"/>
      <c r="P54" s="31"/>
      <c r="Q54" s="31"/>
      <c r="R54" s="31"/>
    </row>
    <row r="55" spans="1:18" x14ac:dyDescent="0.2">
      <c r="A55" s="31"/>
      <c r="B55" s="34"/>
      <c r="C55" s="34"/>
      <c r="D55" s="34"/>
      <c r="E55" s="34"/>
      <c r="F55" s="34"/>
      <c r="G55" s="34"/>
      <c r="H55" s="31"/>
      <c r="I55" s="31"/>
      <c r="J55" s="31"/>
      <c r="K55" s="31"/>
      <c r="L55" s="31"/>
      <c r="M55" s="31"/>
      <c r="N55" s="31"/>
      <c r="O55" s="31"/>
      <c r="P55" s="31"/>
      <c r="Q55" s="31"/>
      <c r="R55" s="31"/>
    </row>
    <row r="56" spans="1:18" x14ac:dyDescent="0.2">
      <c r="A56" s="31"/>
      <c r="B56" s="34"/>
      <c r="C56" s="34"/>
      <c r="D56" s="34"/>
      <c r="E56" s="34"/>
      <c r="F56" s="34"/>
      <c r="G56" s="34"/>
      <c r="H56" s="31"/>
      <c r="I56" s="31"/>
      <c r="J56" s="31"/>
      <c r="K56" s="31"/>
      <c r="L56" s="31"/>
      <c r="M56" s="31"/>
      <c r="N56" s="31"/>
      <c r="O56" s="31"/>
      <c r="P56" s="31"/>
      <c r="Q56" s="31"/>
      <c r="R56" s="31"/>
    </row>
    <row r="57" spans="1:18" x14ac:dyDescent="0.2">
      <c r="A57" s="31"/>
      <c r="B57" s="34"/>
      <c r="C57" s="34"/>
      <c r="D57" s="34"/>
      <c r="E57" s="34"/>
      <c r="F57" s="34"/>
      <c r="G57" s="34"/>
      <c r="H57" s="31"/>
      <c r="I57" s="31"/>
      <c r="J57" s="31"/>
      <c r="K57" s="31"/>
      <c r="L57" s="31"/>
      <c r="M57" s="31"/>
      <c r="N57" s="31"/>
      <c r="O57" s="31"/>
      <c r="P57" s="31"/>
      <c r="Q57" s="31"/>
      <c r="R57" s="31"/>
    </row>
    <row r="58" spans="1:18" x14ac:dyDescent="0.2">
      <c r="A58" s="31"/>
      <c r="B58" s="34"/>
      <c r="C58" s="34"/>
      <c r="D58" s="34"/>
      <c r="E58" s="34"/>
      <c r="F58" s="34"/>
      <c r="G58" s="34"/>
      <c r="H58" s="31"/>
      <c r="I58" s="31"/>
      <c r="J58" s="31"/>
      <c r="K58" s="31"/>
      <c r="L58" s="31"/>
      <c r="M58" s="31"/>
      <c r="N58" s="31"/>
      <c r="O58" s="31"/>
      <c r="P58" s="31"/>
      <c r="Q58" s="31"/>
      <c r="R58" s="31"/>
    </row>
    <row r="59" spans="1:18" x14ac:dyDescent="0.2">
      <c r="A59" s="31"/>
      <c r="B59" s="34"/>
      <c r="C59" s="34"/>
      <c r="D59" s="34"/>
      <c r="E59" s="34"/>
      <c r="F59" s="34"/>
      <c r="G59" s="34"/>
      <c r="H59" s="31"/>
      <c r="I59" s="31"/>
      <c r="J59" s="31"/>
      <c r="K59" s="31"/>
      <c r="L59" s="31"/>
      <c r="M59" s="31"/>
      <c r="N59" s="31"/>
      <c r="O59" s="31"/>
      <c r="P59" s="31"/>
      <c r="Q59" s="31"/>
      <c r="R59" s="31"/>
    </row>
    <row r="60" spans="1:18" x14ac:dyDescent="0.2">
      <c r="A60" s="31"/>
      <c r="B60" s="34"/>
      <c r="C60" s="34"/>
      <c r="D60" s="34"/>
      <c r="E60" s="34"/>
      <c r="F60" s="34"/>
      <c r="G60" s="34"/>
      <c r="H60" s="31"/>
      <c r="I60" s="31"/>
      <c r="J60" s="31"/>
      <c r="K60" s="31"/>
      <c r="L60" s="31"/>
      <c r="M60" s="31"/>
      <c r="N60" s="31"/>
      <c r="O60" s="31"/>
      <c r="P60" s="31"/>
      <c r="Q60" s="31"/>
      <c r="R60" s="31"/>
    </row>
    <row r="61" spans="1:18" x14ac:dyDescent="0.2">
      <c r="A61" s="31"/>
      <c r="B61" s="34"/>
      <c r="C61" s="34"/>
      <c r="D61" s="34"/>
      <c r="E61" s="34"/>
      <c r="F61" s="34"/>
      <c r="G61" s="34"/>
      <c r="H61" s="31"/>
      <c r="I61" s="31"/>
      <c r="J61" s="31"/>
      <c r="K61" s="31"/>
      <c r="L61" s="31"/>
      <c r="M61" s="31"/>
      <c r="N61" s="31"/>
      <c r="O61" s="31"/>
      <c r="P61" s="31"/>
      <c r="Q61" s="31"/>
      <c r="R61" s="31"/>
    </row>
    <row r="62" spans="1:18" x14ac:dyDescent="0.2">
      <c r="A62" s="31"/>
      <c r="B62" s="34"/>
      <c r="C62" s="34"/>
      <c r="D62" s="34"/>
      <c r="E62" s="34"/>
      <c r="F62" s="34"/>
      <c r="G62" s="34"/>
      <c r="H62" s="31"/>
      <c r="I62" s="31"/>
      <c r="J62" s="31"/>
      <c r="K62" s="31"/>
      <c r="L62" s="31"/>
      <c r="M62" s="31"/>
      <c r="N62" s="31"/>
      <c r="O62" s="31"/>
      <c r="P62" s="31"/>
      <c r="Q62" s="31"/>
      <c r="R62" s="31"/>
    </row>
    <row r="63" spans="1:18" x14ac:dyDescent="0.2">
      <c r="A63" s="31"/>
      <c r="B63" s="34"/>
      <c r="C63" s="34"/>
      <c r="D63" s="34"/>
      <c r="E63" s="34"/>
      <c r="F63" s="34"/>
      <c r="G63" s="34"/>
      <c r="H63" s="31"/>
      <c r="I63" s="31"/>
      <c r="J63" s="31"/>
      <c r="K63" s="31"/>
      <c r="L63" s="31"/>
      <c r="M63" s="31"/>
      <c r="N63" s="31"/>
      <c r="O63" s="31"/>
      <c r="P63" s="31"/>
      <c r="Q63" s="31"/>
      <c r="R63" s="31"/>
    </row>
    <row r="64" spans="1:18" x14ac:dyDescent="0.2">
      <c r="A64" s="31"/>
      <c r="B64" s="34"/>
      <c r="C64" s="34"/>
      <c r="D64" s="34"/>
      <c r="E64" s="34"/>
      <c r="F64" s="34"/>
      <c r="G64" s="34"/>
      <c r="H64" s="31"/>
      <c r="I64" s="31"/>
      <c r="J64" s="31"/>
      <c r="K64" s="31"/>
      <c r="L64" s="31"/>
      <c r="M64" s="31"/>
      <c r="N64" s="31"/>
      <c r="O64" s="31"/>
      <c r="P64" s="31"/>
      <c r="Q64" s="31"/>
      <c r="R64" s="31"/>
    </row>
    <row r="65" spans="1:18" x14ac:dyDescent="0.2">
      <c r="A65" s="31"/>
      <c r="B65" s="34"/>
      <c r="C65" s="34"/>
      <c r="D65" s="34"/>
      <c r="E65" s="34"/>
      <c r="F65" s="34"/>
      <c r="G65" s="34"/>
      <c r="H65" s="31"/>
      <c r="I65" s="31"/>
      <c r="J65" s="31"/>
      <c r="K65" s="31"/>
      <c r="L65" s="31"/>
      <c r="M65" s="31"/>
      <c r="N65" s="31"/>
      <c r="O65" s="31"/>
      <c r="P65" s="31"/>
      <c r="Q65" s="31"/>
      <c r="R65" s="31"/>
    </row>
    <row r="66" spans="1:18" x14ac:dyDescent="0.2">
      <c r="A66" s="31"/>
      <c r="B66" s="34"/>
      <c r="C66" s="34"/>
      <c r="D66" s="34"/>
      <c r="E66" s="34"/>
      <c r="F66" s="34"/>
      <c r="G66" s="34"/>
      <c r="H66" s="31"/>
      <c r="I66" s="31"/>
      <c r="J66" s="31"/>
      <c r="K66" s="31"/>
      <c r="L66" s="31"/>
      <c r="M66" s="31"/>
      <c r="N66" s="31"/>
      <c r="O66" s="31"/>
      <c r="P66" s="31"/>
      <c r="Q66" s="31"/>
      <c r="R66" s="31"/>
    </row>
    <row r="67" spans="1:18" x14ac:dyDescent="0.2">
      <c r="A67" s="31"/>
      <c r="B67" s="34"/>
      <c r="C67" s="34"/>
      <c r="D67" s="34"/>
      <c r="E67" s="34"/>
      <c r="F67" s="34"/>
      <c r="G67" s="34"/>
      <c r="H67" s="31"/>
      <c r="I67" s="31"/>
      <c r="J67" s="31"/>
      <c r="K67" s="31"/>
      <c r="L67" s="31"/>
      <c r="M67" s="31"/>
      <c r="N67" s="31"/>
      <c r="O67" s="31"/>
      <c r="P67" s="31"/>
      <c r="Q67" s="31"/>
      <c r="R67" s="31"/>
    </row>
    <row r="68" spans="1:18" x14ac:dyDescent="0.2">
      <c r="A68" s="31"/>
      <c r="B68" s="34"/>
      <c r="C68" s="34"/>
      <c r="D68" s="34"/>
      <c r="E68" s="34"/>
      <c r="F68" s="34"/>
      <c r="G68" s="34"/>
      <c r="H68" s="31"/>
      <c r="I68" s="31"/>
      <c r="J68" s="31"/>
      <c r="K68" s="31"/>
      <c r="L68" s="31"/>
      <c r="M68" s="31"/>
      <c r="N68" s="31"/>
      <c r="O68" s="31"/>
      <c r="P68" s="31"/>
      <c r="Q68" s="31"/>
      <c r="R68" s="31"/>
    </row>
    <row r="69" spans="1:18" x14ac:dyDescent="0.2">
      <c r="A69" s="31"/>
      <c r="B69" s="34"/>
      <c r="C69" s="34"/>
      <c r="D69" s="34"/>
      <c r="E69" s="34"/>
      <c r="F69" s="34"/>
      <c r="G69" s="34"/>
      <c r="H69" s="31"/>
      <c r="I69" s="31"/>
      <c r="J69" s="31"/>
      <c r="K69" s="31"/>
      <c r="L69" s="31"/>
      <c r="M69" s="31"/>
      <c r="N69" s="31"/>
      <c r="O69" s="31"/>
      <c r="P69" s="31"/>
      <c r="Q69" s="31"/>
      <c r="R69" s="31"/>
    </row>
    <row r="70" spans="1:18" x14ac:dyDescent="0.2">
      <c r="A70" s="31"/>
      <c r="B70" s="34"/>
      <c r="C70" s="34"/>
      <c r="D70" s="34"/>
      <c r="E70" s="34"/>
      <c r="F70" s="34"/>
      <c r="G70" s="34"/>
      <c r="H70" s="31"/>
      <c r="I70" s="31"/>
      <c r="J70" s="31"/>
      <c r="K70" s="31"/>
      <c r="L70" s="31"/>
      <c r="M70" s="31"/>
      <c r="N70" s="31"/>
      <c r="O70" s="31"/>
      <c r="P70" s="31"/>
      <c r="Q70" s="31"/>
      <c r="R70" s="31"/>
    </row>
    <row r="71" spans="1:18" x14ac:dyDescent="0.2">
      <c r="A71" s="31"/>
      <c r="B71" s="34"/>
      <c r="C71" s="34"/>
      <c r="D71" s="34"/>
      <c r="E71" s="34"/>
      <c r="F71" s="34"/>
      <c r="G71" s="34"/>
      <c r="H71" s="31"/>
      <c r="I71" s="31"/>
      <c r="J71" s="31"/>
      <c r="K71" s="31"/>
      <c r="L71" s="31"/>
      <c r="M71" s="31"/>
      <c r="N71" s="31"/>
      <c r="O71" s="31"/>
      <c r="P71" s="31"/>
      <c r="Q71" s="31"/>
      <c r="R71" s="31"/>
    </row>
    <row r="72" spans="1:18" x14ac:dyDescent="0.2">
      <c r="A72" s="31"/>
      <c r="B72" s="34"/>
      <c r="C72" s="34"/>
      <c r="D72" s="34"/>
      <c r="E72" s="34"/>
      <c r="F72" s="34"/>
      <c r="G72" s="34"/>
      <c r="H72" s="31"/>
      <c r="I72" s="31"/>
      <c r="J72" s="31"/>
      <c r="K72" s="31"/>
      <c r="L72" s="31"/>
      <c r="M72" s="31"/>
      <c r="N72" s="31"/>
      <c r="O72" s="31"/>
      <c r="P72" s="31"/>
      <c r="Q72" s="31"/>
      <c r="R72" s="31"/>
    </row>
    <row r="73" spans="1:18" x14ac:dyDescent="0.2">
      <c r="A73" s="31"/>
      <c r="B73" s="34"/>
      <c r="C73" s="34"/>
      <c r="D73" s="34"/>
      <c r="E73" s="34"/>
      <c r="F73" s="34"/>
      <c r="G73" s="34"/>
      <c r="H73" s="31"/>
      <c r="I73" s="31"/>
      <c r="J73" s="31"/>
      <c r="K73" s="31"/>
      <c r="L73" s="31"/>
      <c r="M73" s="31"/>
      <c r="N73" s="31"/>
      <c r="O73" s="31"/>
      <c r="P73" s="31"/>
      <c r="Q73" s="31"/>
      <c r="R73" s="31"/>
    </row>
    <row r="74" spans="1:18" x14ac:dyDescent="0.2">
      <c r="A74" s="31"/>
      <c r="B74" s="34"/>
      <c r="C74" s="34"/>
      <c r="D74" s="34"/>
      <c r="E74" s="34"/>
      <c r="F74" s="34"/>
      <c r="G74" s="34"/>
      <c r="H74" s="31"/>
      <c r="I74" s="31"/>
      <c r="J74" s="31"/>
      <c r="K74" s="31"/>
      <c r="L74" s="31"/>
      <c r="M74" s="31"/>
      <c r="N74" s="31"/>
      <c r="O74" s="31"/>
      <c r="P74" s="31"/>
      <c r="Q74" s="31"/>
      <c r="R74" s="31"/>
    </row>
    <row r="75" spans="1:18" x14ac:dyDescent="0.2">
      <c r="A75" s="31"/>
      <c r="B75" s="34"/>
      <c r="C75" s="34"/>
      <c r="D75" s="34"/>
      <c r="E75" s="34"/>
      <c r="F75" s="34"/>
      <c r="G75" s="34"/>
      <c r="H75" s="31"/>
      <c r="I75" s="31"/>
      <c r="J75" s="31"/>
      <c r="K75" s="31"/>
      <c r="L75" s="31"/>
      <c r="M75" s="31"/>
      <c r="N75" s="31"/>
      <c r="O75" s="31"/>
      <c r="P75" s="31"/>
      <c r="Q75" s="31"/>
      <c r="R75" s="31"/>
    </row>
    <row r="76" spans="1:18" x14ac:dyDescent="0.2">
      <c r="A76" s="31"/>
      <c r="B76" s="34"/>
      <c r="C76" s="34"/>
      <c r="D76" s="34"/>
      <c r="E76" s="34"/>
      <c r="F76" s="34"/>
      <c r="G76" s="34"/>
      <c r="H76" s="31"/>
      <c r="I76" s="31"/>
      <c r="J76" s="31"/>
      <c r="K76" s="31"/>
      <c r="L76" s="31"/>
      <c r="M76" s="31"/>
      <c r="N76" s="31"/>
      <c r="O76" s="31"/>
      <c r="P76" s="31"/>
      <c r="Q76" s="31"/>
      <c r="R76" s="31"/>
    </row>
    <row r="77" spans="1:18" x14ac:dyDescent="0.2">
      <c r="A77" s="31"/>
      <c r="B77" s="34"/>
      <c r="C77" s="34"/>
      <c r="D77" s="34"/>
      <c r="E77" s="34"/>
      <c r="F77" s="34"/>
      <c r="G77" s="34"/>
      <c r="H77" s="31"/>
      <c r="I77" s="31"/>
      <c r="J77" s="31"/>
      <c r="K77" s="31"/>
      <c r="L77" s="31"/>
      <c r="M77" s="31"/>
      <c r="N77" s="31"/>
      <c r="O77" s="31"/>
      <c r="P77" s="31"/>
      <c r="Q77" s="31"/>
      <c r="R77" s="31"/>
    </row>
    <row r="78" spans="1:18" x14ac:dyDescent="0.2">
      <c r="A78" s="31"/>
      <c r="B78" s="34"/>
      <c r="C78" s="34"/>
      <c r="D78" s="34"/>
      <c r="E78" s="34"/>
      <c r="F78" s="34"/>
      <c r="G78" s="34"/>
      <c r="H78" s="31"/>
      <c r="I78" s="31"/>
      <c r="J78" s="31"/>
      <c r="K78" s="31"/>
      <c r="L78" s="31"/>
      <c r="M78" s="31"/>
      <c r="N78" s="31"/>
      <c r="O78" s="31"/>
      <c r="P78" s="31"/>
      <c r="Q78" s="31"/>
      <c r="R78" s="31"/>
    </row>
    <row r="79" spans="1:18" x14ac:dyDescent="0.2">
      <c r="A79" s="31"/>
      <c r="B79" s="34"/>
      <c r="C79" s="34"/>
      <c r="D79" s="34"/>
      <c r="E79" s="34"/>
      <c r="F79" s="34"/>
      <c r="G79" s="34"/>
      <c r="H79" s="31"/>
      <c r="I79" s="31"/>
      <c r="J79" s="31"/>
      <c r="K79" s="31"/>
      <c r="L79" s="31"/>
      <c r="M79" s="31"/>
      <c r="N79" s="31"/>
      <c r="O79" s="31"/>
      <c r="P79" s="31"/>
      <c r="Q79" s="31"/>
      <c r="R79" s="31"/>
    </row>
    <row r="80" spans="1:18" x14ac:dyDescent="0.2">
      <c r="D80" s="34"/>
      <c r="E80" s="34"/>
      <c r="F80" s="34"/>
      <c r="G80" s="34"/>
    </row>
    <row r="81" spans="4:7" x14ac:dyDescent="0.2">
      <c r="D81" s="34"/>
      <c r="E81" s="34"/>
      <c r="F81" s="34"/>
      <c r="G81" s="34"/>
    </row>
    <row r="82" spans="4:7" x14ac:dyDescent="0.2">
      <c r="D82" s="34"/>
      <c r="E82" s="34"/>
      <c r="F82" s="34"/>
      <c r="G82" s="34"/>
    </row>
    <row r="83" spans="4:7" x14ac:dyDescent="0.2">
      <c r="D83" s="34"/>
      <c r="E83" s="34"/>
      <c r="F83" s="34"/>
      <c r="G83" s="34"/>
    </row>
    <row r="84" spans="4:7" x14ac:dyDescent="0.2">
      <c r="D84" s="34"/>
      <c r="E84" s="34"/>
      <c r="F84" s="34"/>
      <c r="G84" s="34"/>
    </row>
    <row r="85" spans="4:7" x14ac:dyDescent="0.2">
      <c r="D85" s="34"/>
      <c r="E85" s="34"/>
      <c r="F85" s="34"/>
      <c r="G85" s="34"/>
    </row>
  </sheetData>
  <sheetProtection algorithmName="SHA-512" hashValue="1Xg3Mi16IT1zO8jUnwlIZ1PLNmBxrZrPo4CSNIKRyi21XRrhsZ9EDSi58OMiPSMdUbp0rvhteewzBL8PqElIUA==" saltValue="F8iUWMLe+Sc9TSVjilP6pQ==" spinCount="100000" sheet="1" objects="1" scenarios="1" formatRows="0" insertRows="0" deleteRows="0" selectLockedCells="1"/>
  <mergeCells count="154">
    <mergeCell ref="R30:R32"/>
    <mergeCell ref="R33:R35"/>
    <mergeCell ref="R36:R38"/>
    <mergeCell ref="G30:G32"/>
    <mergeCell ref="G33:G35"/>
    <mergeCell ref="G36:G38"/>
    <mergeCell ref="I30:I32"/>
    <mergeCell ref="I33:I35"/>
    <mergeCell ref="I36:I38"/>
    <mergeCell ref="J30:J32"/>
    <mergeCell ref="J33:J35"/>
    <mergeCell ref="J36:J38"/>
    <mergeCell ref="A30:A32"/>
    <mergeCell ref="A33:A35"/>
    <mergeCell ref="A36:A38"/>
    <mergeCell ref="B30:B32"/>
    <mergeCell ref="B33:B35"/>
    <mergeCell ref="B36:B38"/>
    <mergeCell ref="C30:C32"/>
    <mergeCell ref="C33:C35"/>
    <mergeCell ref="C36:C38"/>
    <mergeCell ref="P24:Q24"/>
    <mergeCell ref="P25:Q25"/>
    <mergeCell ref="P26:Q26"/>
    <mergeCell ref="P27:Q27"/>
    <mergeCell ref="P28:Q28"/>
    <mergeCell ref="P29:Q29"/>
    <mergeCell ref="R27:R29"/>
    <mergeCell ref="R24:R26"/>
    <mergeCell ref="A27:A29"/>
    <mergeCell ref="B27:B29"/>
    <mergeCell ref="C27:C29"/>
    <mergeCell ref="D27:D29"/>
    <mergeCell ref="E27:E29"/>
    <mergeCell ref="F27:F29"/>
    <mergeCell ref="G27:G29"/>
    <mergeCell ref="J27:J29"/>
    <mergeCell ref="I27:I29"/>
    <mergeCell ref="K27:K29"/>
    <mergeCell ref="L27:L29"/>
    <mergeCell ref="G24:G26"/>
    <mergeCell ref="A24:A26"/>
    <mergeCell ref="B24:B26"/>
    <mergeCell ref="C24:C26"/>
    <mergeCell ref="D24:D26"/>
    <mergeCell ref="R15:R17"/>
    <mergeCell ref="R12:R14"/>
    <mergeCell ref="R9:R11"/>
    <mergeCell ref="R18:R20"/>
    <mergeCell ref="P17:Q17"/>
    <mergeCell ref="P18:Q18"/>
    <mergeCell ref="P19:Q19"/>
    <mergeCell ref="P20:Q20"/>
    <mergeCell ref="P21:Q21"/>
    <mergeCell ref="P15:Q15"/>
    <mergeCell ref="P16:Q16"/>
    <mergeCell ref="A21:A23"/>
    <mergeCell ref="B21:B23"/>
    <mergeCell ref="C21:C23"/>
    <mergeCell ref="D21:D23"/>
    <mergeCell ref="E21:E23"/>
    <mergeCell ref="F21:F23"/>
    <mergeCell ref="R21:R23"/>
    <mergeCell ref="P22:Q22"/>
    <mergeCell ref="P23:Q23"/>
    <mergeCell ref="G21:G23"/>
    <mergeCell ref="J21:J23"/>
    <mergeCell ref="I21:I23"/>
    <mergeCell ref="K21:K23"/>
    <mergeCell ref="L21:L23"/>
    <mergeCell ref="E24:E26"/>
    <mergeCell ref="F24:F26"/>
    <mergeCell ref="I24:I26"/>
    <mergeCell ref="J24:J26"/>
    <mergeCell ref="K24:K26"/>
    <mergeCell ref="L24:L26"/>
    <mergeCell ref="B12:B14"/>
    <mergeCell ref="C12:C14"/>
    <mergeCell ref="D12:D14"/>
    <mergeCell ref="E12:E14"/>
    <mergeCell ref="L15:L17"/>
    <mergeCell ref="L18:L20"/>
    <mergeCell ref="J18:J20"/>
    <mergeCell ref="I18:I20"/>
    <mergeCell ref="K18:K20"/>
    <mergeCell ref="I12:I14"/>
    <mergeCell ref="K12:K14"/>
    <mergeCell ref="L12:L14"/>
    <mergeCell ref="J12:J14"/>
    <mergeCell ref="J15:J17"/>
    <mergeCell ref="K15:K17"/>
    <mergeCell ref="D30:D32"/>
    <mergeCell ref="D33:D35"/>
    <mergeCell ref="D36:D38"/>
    <mergeCell ref="E30:E32"/>
    <mergeCell ref="E33:E35"/>
    <mergeCell ref="E36:E38"/>
    <mergeCell ref="F30:F32"/>
    <mergeCell ref="F33:F35"/>
    <mergeCell ref="F36:F38"/>
    <mergeCell ref="A9:A11"/>
    <mergeCell ref="B9:B11"/>
    <mergeCell ref="C9:C11"/>
    <mergeCell ref="D9:D11"/>
    <mergeCell ref="J9:J11"/>
    <mergeCell ref="B7:F7"/>
    <mergeCell ref="D18:D20"/>
    <mergeCell ref="E18:E20"/>
    <mergeCell ref="F18:F20"/>
    <mergeCell ref="G18:G20"/>
    <mergeCell ref="A18:A20"/>
    <mergeCell ref="B18:B20"/>
    <mergeCell ref="C18:C20"/>
    <mergeCell ref="F12:F14"/>
    <mergeCell ref="G12:G14"/>
    <mergeCell ref="A15:A17"/>
    <mergeCell ref="B15:B17"/>
    <mergeCell ref="C15:C17"/>
    <mergeCell ref="D15:D17"/>
    <mergeCell ref="E15:E17"/>
    <mergeCell ref="F15:F17"/>
    <mergeCell ref="G15:G17"/>
    <mergeCell ref="A12:A14"/>
    <mergeCell ref="I15:I17"/>
    <mergeCell ref="A5:C5"/>
    <mergeCell ref="A6:C6"/>
    <mergeCell ref="B2:O2"/>
    <mergeCell ref="G7:G8"/>
    <mergeCell ref="D6:R6"/>
    <mergeCell ref="I7:I8"/>
    <mergeCell ref="P5:Q5"/>
    <mergeCell ref="K5:O5"/>
    <mergeCell ref="D5:H5"/>
    <mergeCell ref="B3:O3"/>
    <mergeCell ref="R7:R8"/>
    <mergeCell ref="H7:H8"/>
    <mergeCell ref="I5:J5"/>
    <mergeCell ref="J7:L7"/>
    <mergeCell ref="A7:A8"/>
    <mergeCell ref="E9:E11"/>
    <mergeCell ref="F9:F11"/>
    <mergeCell ref="M7:Q7"/>
    <mergeCell ref="G9:G11"/>
    <mergeCell ref="I9:I11"/>
    <mergeCell ref="T13:T14"/>
    <mergeCell ref="P8:Q8"/>
    <mergeCell ref="P9:Q9"/>
    <mergeCell ref="P10:Q10"/>
    <mergeCell ref="P11:Q11"/>
    <mergeCell ref="P12:Q12"/>
    <mergeCell ref="P13:Q13"/>
    <mergeCell ref="P14:Q14"/>
    <mergeCell ref="K9:K11"/>
    <mergeCell ref="L9:L11"/>
  </mergeCells>
  <phoneticPr fontId="3" type="noConversion"/>
  <conditionalFormatting sqref="G9:G38">
    <cfRule type="cellIs" dxfId="10" priority="23" stopIfTrue="1" operator="equal">
      <formula>1</formula>
    </cfRule>
    <cfRule type="cellIs" dxfId="9" priority="24" stopIfTrue="1" operator="between">
      <formula>1.9</formula>
      <formula>3.1</formula>
    </cfRule>
    <cfRule type="cellIs" dxfId="8" priority="25" stopIfTrue="1" operator="equal">
      <formula>4</formula>
    </cfRule>
  </conditionalFormatting>
  <conditionalFormatting sqref="G9:G38">
    <cfRule type="cellIs" dxfId="7" priority="14" operator="equal">
      <formula>"LEVE"</formula>
    </cfRule>
    <cfRule type="cellIs" dxfId="6" priority="15" operator="equal">
      <formula>"MODERADO"</formula>
    </cfRule>
    <cfRule type="cellIs" dxfId="5" priority="16" operator="equal">
      <formula>"GRAVE"</formula>
    </cfRule>
  </conditionalFormatting>
  <conditionalFormatting sqref="I9:I38">
    <cfRule type="containsText" dxfId="4" priority="12" operator="containsText" text="NO">
      <formula>NOT(ISERROR(SEARCH("NO",I9)))</formula>
    </cfRule>
    <cfRule type="containsText" dxfId="3" priority="13" operator="containsText" text="SI">
      <formula>NOT(ISERROR(SEARCH("SI",I9)))</formula>
    </cfRule>
  </conditionalFormatting>
  <conditionalFormatting sqref="R9:R38">
    <cfRule type="containsText" dxfId="2" priority="7" operator="containsText" text="CONTINUA LA ACCIÓN ANTERIOR">
      <formula>NOT(ISERROR(SEARCH("CONTINUA LA ACCIÓN ANTERIOR",R9)))</formula>
    </cfRule>
    <cfRule type="containsText" dxfId="1" priority="8" operator="containsText" text="REQUIERE NUEVA ACCIÓN">
      <formula>NOT(ISERROR(SEARCH("REQUIERE NUEVA ACCIÓN",R9)))</formula>
    </cfRule>
    <cfRule type="containsText" dxfId="0" priority="9" operator="containsText" text="RIESGO CONTROLADO">
      <formula>NOT(ISERROR(SEARCH("RIESGO CONTROLADO",R9)))</formula>
    </cfRule>
  </conditionalFormatting>
  <dataValidations xWindow="777" yWindow="675" count="8">
    <dataValidation type="date" operator="greaterThan" allowBlank="1" showInputMessage="1" showErrorMessage="1" errorTitle="ERROR EN LA FECHA" error="Introduzca la fecha en la cual realiza el seguimiento al plan de manejo de riesgos (debe ser mayor a la fecha de elaboración del plan de manejo de riesgos)" promptTitle="FECHA DE REVISIÓN DEL PLAN" prompt="DD/MM/AAAA" sqref="R5">
      <formula1>39965</formula1>
    </dataValidation>
    <dataValidation type="date" operator="greaterThan" allowBlank="1" showInputMessage="1" showErrorMessage="1" errorTitle="INTRODUZCA FECHA" error="DD/MM/AA" promptTitle="FECHA DE ELABORACIÓN" prompt="Ingrese la fecha en la cual elabora el plan de manejo de riesgos" sqref="Q3">
      <formula1>#REF!</formula1>
    </dataValidation>
    <dataValidation allowBlank="1" showErrorMessage="1" sqref="P12 P21 P18 P15"/>
    <dataValidation allowBlank="1" showInputMessage="1" showErrorMessage="1" promptTitle="Limitación del control" prompt="Describa brevemente los problemas o limitantes tenidos al momento de aplicar el control establecido" sqref="P9"/>
    <dataValidation allowBlank="1" showInputMessage="1" showErrorMessage="1" promptTitle="FACTORES DE RIESGO" prompt="Seleccione el factor de riesgo interno o externo" sqref="B9:B38"/>
    <dataValidation type="list" allowBlank="1" showInputMessage="1" showErrorMessage="1" promptTitle="Plan de Mitigación" prompt="Establezca si tiene Plan de Mitigacion" sqref="I9:I38">
      <formula1>"SI, NO"</formula1>
    </dataValidation>
    <dataValidation allowBlank="1" showInputMessage="1" showErrorMessage="1" promptTitle="Análisis del indicador" prompt="Describa brevemente el comportamiento del indicador" sqref="L9:L38"/>
    <dataValidation type="list" allowBlank="1" showInputMessage="1" showErrorMessage="1" promptTitle="SITUACION DEL RIESGO" prompt="Evalue luego del seguimiento el riesgo." sqref="R9:R38">
      <formula1>"RIESGO CONTROLADO, REQUIERE NUEVA ACCIÓN, CONTINUA LA ACCIÓN ANTERIOR"</formula1>
    </dataValidation>
  </dataValidations>
  <pageMargins left="1.3779527559055118" right="0.15748031496062992" top="0.59055118110236227" bottom="0.39370078740157483" header="0" footer="0"/>
  <pageSetup paperSize="125" scale="60" fitToHeight="10" orientation="landscape" horizontalDpi="1200" verticalDpi="1200"/>
  <headerFooter alignWithMargins="0"/>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42578125" customWidth="1"/>
    <col min="2" max="2" width="35.7109375" customWidth="1"/>
  </cols>
  <sheetData>
    <row r="1" spans="1:2" x14ac:dyDescent="0.2">
      <c r="A1" t="s">
        <v>18</v>
      </c>
    </row>
    <row r="3" spans="1:2" x14ac:dyDescent="0.2">
      <c r="A3" s="6" t="s">
        <v>19</v>
      </c>
    </row>
    <row r="5" spans="1:2" x14ac:dyDescent="0.2">
      <c r="A5">
        <v>1</v>
      </c>
      <c r="B5" t="s">
        <v>20</v>
      </c>
    </row>
    <row r="6" spans="1:2" x14ac:dyDescent="0.2">
      <c r="A6">
        <v>2</v>
      </c>
      <c r="B6" t="s">
        <v>21</v>
      </c>
    </row>
    <row r="7" spans="1:2" x14ac:dyDescent="0.2">
      <c r="A7">
        <v>3</v>
      </c>
      <c r="B7" t="s">
        <v>22</v>
      </c>
    </row>
    <row r="8" spans="1:2" x14ac:dyDescent="0.2">
      <c r="A8">
        <v>5</v>
      </c>
      <c r="B8" t="s">
        <v>23</v>
      </c>
    </row>
    <row r="9" spans="1:2" x14ac:dyDescent="0.2">
      <c r="A9">
        <v>6</v>
      </c>
      <c r="B9" t="s">
        <v>24</v>
      </c>
    </row>
    <row r="10" spans="1:2" x14ac:dyDescent="0.2">
      <c r="A10">
        <v>7</v>
      </c>
      <c r="B10" t="s">
        <v>25</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topLeftCell="A49" zoomScale="70" zoomScaleNormal="70" zoomScalePageLayoutView="70" workbookViewId="0">
      <selection sqref="A1:R1"/>
    </sheetView>
  </sheetViews>
  <sheetFormatPr baseColWidth="10" defaultColWidth="11.42578125" defaultRowHeight="12.75" x14ac:dyDescent="0.2"/>
  <cols>
    <col min="1" max="1" width="11.42578125" style="16"/>
    <col min="2" max="2" width="1.42578125" style="16" customWidth="1"/>
    <col min="3" max="8" width="11.7109375" customWidth="1"/>
    <col min="9" max="10" width="1.42578125" customWidth="1"/>
    <col min="11" max="11" width="9.7109375" customWidth="1"/>
    <col min="12" max="12" width="9.85546875" customWidth="1"/>
    <col min="13" max="17" width="13.7109375" customWidth="1"/>
    <col min="18" max="18" width="1.42578125" customWidth="1"/>
    <col min="250" max="250" width="53.85546875" customWidth="1"/>
    <col min="251" max="251" width="4.140625" customWidth="1"/>
    <col min="252" max="252" width="3.7109375" customWidth="1"/>
    <col min="253" max="254" width="4.7109375" customWidth="1"/>
    <col min="255" max="255" width="8.7109375" customWidth="1"/>
    <col min="256" max="258" width="16.7109375" customWidth="1"/>
    <col min="259" max="259" width="3.7109375" customWidth="1"/>
    <col min="506" max="506" width="53.85546875" customWidth="1"/>
    <col min="507" max="507" width="4.140625" customWidth="1"/>
    <col min="508" max="508" width="3.7109375" customWidth="1"/>
    <col min="509" max="510" width="4.7109375" customWidth="1"/>
    <col min="511" max="511" width="8.7109375" customWidth="1"/>
    <col min="512" max="514" width="16.7109375" customWidth="1"/>
    <col min="515" max="515" width="3.7109375" customWidth="1"/>
    <col min="762" max="762" width="53.85546875" customWidth="1"/>
    <col min="763" max="763" width="4.140625" customWidth="1"/>
    <col min="764" max="764" width="3.7109375" customWidth="1"/>
    <col min="765" max="766" width="4.7109375" customWidth="1"/>
    <col min="767" max="767" width="8.7109375" customWidth="1"/>
    <col min="768" max="770" width="16.7109375" customWidth="1"/>
    <col min="771" max="771" width="3.7109375" customWidth="1"/>
    <col min="1018" max="1018" width="53.85546875" customWidth="1"/>
    <col min="1019" max="1019" width="4.140625" customWidth="1"/>
    <col min="1020" max="1020" width="3.7109375" customWidth="1"/>
    <col min="1021" max="1022" width="4.7109375" customWidth="1"/>
    <col min="1023" max="1023" width="8.7109375" customWidth="1"/>
    <col min="1024" max="1026" width="16.7109375" customWidth="1"/>
    <col min="1027" max="1027" width="3.7109375" customWidth="1"/>
    <col min="1274" max="1274" width="53.85546875" customWidth="1"/>
    <col min="1275" max="1275" width="4.140625" customWidth="1"/>
    <col min="1276" max="1276" width="3.7109375" customWidth="1"/>
    <col min="1277" max="1278" width="4.7109375" customWidth="1"/>
    <col min="1279" max="1279" width="8.7109375" customWidth="1"/>
    <col min="1280" max="1282" width="16.7109375" customWidth="1"/>
    <col min="1283" max="1283" width="3.7109375" customWidth="1"/>
    <col min="1530" max="1530" width="53.85546875" customWidth="1"/>
    <col min="1531" max="1531" width="4.140625" customWidth="1"/>
    <col min="1532" max="1532" width="3.7109375" customWidth="1"/>
    <col min="1533" max="1534" width="4.7109375" customWidth="1"/>
    <col min="1535" max="1535" width="8.7109375" customWidth="1"/>
    <col min="1536" max="1538" width="16.7109375" customWidth="1"/>
    <col min="1539" max="1539" width="3.7109375" customWidth="1"/>
    <col min="1786" max="1786" width="53.85546875" customWidth="1"/>
    <col min="1787" max="1787" width="4.140625" customWidth="1"/>
    <col min="1788" max="1788" width="3.7109375" customWidth="1"/>
    <col min="1789" max="1790" width="4.7109375" customWidth="1"/>
    <col min="1791" max="1791" width="8.7109375" customWidth="1"/>
    <col min="1792" max="1794" width="16.7109375" customWidth="1"/>
    <col min="1795" max="1795" width="3.7109375" customWidth="1"/>
    <col min="2042" max="2042" width="53.85546875" customWidth="1"/>
    <col min="2043" max="2043" width="4.140625" customWidth="1"/>
    <col min="2044" max="2044" width="3.7109375" customWidth="1"/>
    <col min="2045" max="2046" width="4.7109375" customWidth="1"/>
    <col min="2047" max="2047" width="8.7109375" customWidth="1"/>
    <col min="2048" max="2050" width="16.7109375" customWidth="1"/>
    <col min="2051" max="2051" width="3.7109375" customWidth="1"/>
    <col min="2298" max="2298" width="53.85546875" customWidth="1"/>
    <col min="2299" max="2299" width="4.140625" customWidth="1"/>
    <col min="2300" max="2300" width="3.7109375" customWidth="1"/>
    <col min="2301" max="2302" width="4.7109375" customWidth="1"/>
    <col min="2303" max="2303" width="8.7109375" customWidth="1"/>
    <col min="2304" max="2306" width="16.7109375" customWidth="1"/>
    <col min="2307" max="2307" width="3.7109375" customWidth="1"/>
    <col min="2554" max="2554" width="53.85546875" customWidth="1"/>
    <col min="2555" max="2555" width="4.140625" customWidth="1"/>
    <col min="2556" max="2556" width="3.7109375" customWidth="1"/>
    <col min="2557" max="2558" width="4.7109375" customWidth="1"/>
    <col min="2559" max="2559" width="8.7109375" customWidth="1"/>
    <col min="2560" max="2562" width="16.7109375" customWidth="1"/>
    <col min="2563" max="2563" width="3.7109375" customWidth="1"/>
    <col min="2810" max="2810" width="53.85546875" customWidth="1"/>
    <col min="2811" max="2811" width="4.140625" customWidth="1"/>
    <col min="2812" max="2812" width="3.7109375" customWidth="1"/>
    <col min="2813" max="2814" width="4.7109375" customWidth="1"/>
    <col min="2815" max="2815" width="8.7109375" customWidth="1"/>
    <col min="2816" max="2818" width="16.7109375" customWidth="1"/>
    <col min="2819" max="2819" width="3.7109375" customWidth="1"/>
    <col min="3066" max="3066" width="53.85546875" customWidth="1"/>
    <col min="3067" max="3067" width="4.140625" customWidth="1"/>
    <col min="3068" max="3068" width="3.7109375" customWidth="1"/>
    <col min="3069" max="3070" width="4.7109375" customWidth="1"/>
    <col min="3071" max="3071" width="8.7109375" customWidth="1"/>
    <col min="3072" max="3074" width="16.7109375" customWidth="1"/>
    <col min="3075" max="3075" width="3.7109375" customWidth="1"/>
    <col min="3322" max="3322" width="53.85546875" customWidth="1"/>
    <col min="3323" max="3323" width="4.140625" customWidth="1"/>
    <col min="3324" max="3324" width="3.7109375" customWidth="1"/>
    <col min="3325" max="3326" width="4.7109375" customWidth="1"/>
    <col min="3327" max="3327" width="8.7109375" customWidth="1"/>
    <col min="3328" max="3330" width="16.7109375" customWidth="1"/>
    <col min="3331" max="3331" width="3.7109375" customWidth="1"/>
    <col min="3578" max="3578" width="53.85546875" customWidth="1"/>
    <col min="3579" max="3579" width="4.140625" customWidth="1"/>
    <col min="3580" max="3580" width="3.7109375" customWidth="1"/>
    <col min="3581" max="3582" width="4.7109375" customWidth="1"/>
    <col min="3583" max="3583" width="8.7109375" customWidth="1"/>
    <col min="3584" max="3586" width="16.7109375" customWidth="1"/>
    <col min="3587" max="3587" width="3.7109375" customWidth="1"/>
    <col min="3834" max="3834" width="53.85546875" customWidth="1"/>
    <col min="3835" max="3835" width="4.140625" customWidth="1"/>
    <col min="3836" max="3836" width="3.7109375" customWidth="1"/>
    <col min="3837" max="3838" width="4.7109375" customWidth="1"/>
    <col min="3839" max="3839" width="8.7109375" customWidth="1"/>
    <col min="3840" max="3842" width="16.7109375" customWidth="1"/>
    <col min="3843" max="3843" width="3.7109375" customWidth="1"/>
    <col min="4090" max="4090" width="53.85546875" customWidth="1"/>
    <col min="4091" max="4091" width="4.140625" customWidth="1"/>
    <col min="4092" max="4092" width="3.7109375" customWidth="1"/>
    <col min="4093" max="4094" width="4.7109375" customWidth="1"/>
    <col min="4095" max="4095" width="8.7109375" customWidth="1"/>
    <col min="4096" max="4098" width="16.7109375" customWidth="1"/>
    <col min="4099" max="4099" width="3.7109375" customWidth="1"/>
    <col min="4346" max="4346" width="53.85546875" customWidth="1"/>
    <col min="4347" max="4347" width="4.140625" customWidth="1"/>
    <col min="4348" max="4348" width="3.7109375" customWidth="1"/>
    <col min="4349" max="4350" width="4.7109375" customWidth="1"/>
    <col min="4351" max="4351" width="8.7109375" customWidth="1"/>
    <col min="4352" max="4354" width="16.7109375" customWidth="1"/>
    <col min="4355" max="4355" width="3.7109375" customWidth="1"/>
    <col min="4602" max="4602" width="53.85546875" customWidth="1"/>
    <col min="4603" max="4603" width="4.140625" customWidth="1"/>
    <col min="4604" max="4604" width="3.7109375" customWidth="1"/>
    <col min="4605" max="4606" width="4.7109375" customWidth="1"/>
    <col min="4607" max="4607" width="8.7109375" customWidth="1"/>
    <col min="4608" max="4610" width="16.7109375" customWidth="1"/>
    <col min="4611" max="4611" width="3.7109375" customWidth="1"/>
    <col min="4858" max="4858" width="53.85546875" customWidth="1"/>
    <col min="4859" max="4859" width="4.140625" customWidth="1"/>
    <col min="4860" max="4860" width="3.7109375" customWidth="1"/>
    <col min="4861" max="4862" width="4.7109375" customWidth="1"/>
    <col min="4863" max="4863" width="8.7109375" customWidth="1"/>
    <col min="4864" max="4866" width="16.7109375" customWidth="1"/>
    <col min="4867" max="4867" width="3.7109375" customWidth="1"/>
    <col min="5114" max="5114" width="53.85546875" customWidth="1"/>
    <col min="5115" max="5115" width="4.140625" customWidth="1"/>
    <col min="5116" max="5116" width="3.7109375" customWidth="1"/>
    <col min="5117" max="5118" width="4.7109375" customWidth="1"/>
    <col min="5119" max="5119" width="8.7109375" customWidth="1"/>
    <col min="5120" max="5122" width="16.7109375" customWidth="1"/>
    <col min="5123" max="5123" width="3.7109375" customWidth="1"/>
    <col min="5370" max="5370" width="53.85546875" customWidth="1"/>
    <col min="5371" max="5371" width="4.140625" customWidth="1"/>
    <col min="5372" max="5372" width="3.7109375" customWidth="1"/>
    <col min="5373" max="5374" width="4.7109375" customWidth="1"/>
    <col min="5375" max="5375" width="8.7109375" customWidth="1"/>
    <col min="5376" max="5378" width="16.7109375" customWidth="1"/>
    <col min="5379" max="5379" width="3.7109375" customWidth="1"/>
    <col min="5626" max="5626" width="53.85546875" customWidth="1"/>
    <col min="5627" max="5627" width="4.140625" customWidth="1"/>
    <col min="5628" max="5628" width="3.7109375" customWidth="1"/>
    <col min="5629" max="5630" width="4.7109375" customWidth="1"/>
    <col min="5631" max="5631" width="8.7109375" customWidth="1"/>
    <col min="5632" max="5634" width="16.7109375" customWidth="1"/>
    <col min="5635" max="5635" width="3.7109375" customWidth="1"/>
    <col min="5882" max="5882" width="53.85546875" customWidth="1"/>
    <col min="5883" max="5883" width="4.140625" customWidth="1"/>
    <col min="5884" max="5884" width="3.7109375" customWidth="1"/>
    <col min="5885" max="5886" width="4.7109375" customWidth="1"/>
    <col min="5887" max="5887" width="8.7109375" customWidth="1"/>
    <col min="5888" max="5890" width="16.7109375" customWidth="1"/>
    <col min="5891" max="5891" width="3.7109375" customWidth="1"/>
    <col min="6138" max="6138" width="53.85546875" customWidth="1"/>
    <col min="6139" max="6139" width="4.140625" customWidth="1"/>
    <col min="6140" max="6140" width="3.7109375" customWidth="1"/>
    <col min="6141" max="6142" width="4.7109375" customWidth="1"/>
    <col min="6143" max="6143" width="8.7109375" customWidth="1"/>
    <col min="6144" max="6146" width="16.7109375" customWidth="1"/>
    <col min="6147" max="6147" width="3.7109375" customWidth="1"/>
    <col min="6394" max="6394" width="53.85546875" customWidth="1"/>
    <col min="6395" max="6395" width="4.140625" customWidth="1"/>
    <col min="6396" max="6396" width="3.7109375" customWidth="1"/>
    <col min="6397" max="6398" width="4.7109375" customWidth="1"/>
    <col min="6399" max="6399" width="8.7109375" customWidth="1"/>
    <col min="6400" max="6402" width="16.7109375" customWidth="1"/>
    <col min="6403" max="6403" width="3.7109375" customWidth="1"/>
    <col min="6650" max="6650" width="53.85546875" customWidth="1"/>
    <col min="6651" max="6651" width="4.140625" customWidth="1"/>
    <col min="6652" max="6652" width="3.7109375" customWidth="1"/>
    <col min="6653" max="6654" width="4.7109375" customWidth="1"/>
    <col min="6655" max="6655" width="8.7109375" customWidth="1"/>
    <col min="6656" max="6658" width="16.7109375" customWidth="1"/>
    <col min="6659" max="6659" width="3.7109375" customWidth="1"/>
    <col min="6906" max="6906" width="53.85546875" customWidth="1"/>
    <col min="6907" max="6907" width="4.140625" customWidth="1"/>
    <col min="6908" max="6908" width="3.7109375" customWidth="1"/>
    <col min="6909" max="6910" width="4.7109375" customWidth="1"/>
    <col min="6911" max="6911" width="8.7109375" customWidth="1"/>
    <col min="6912" max="6914" width="16.7109375" customWidth="1"/>
    <col min="6915" max="6915" width="3.7109375" customWidth="1"/>
    <col min="7162" max="7162" width="53.85546875" customWidth="1"/>
    <col min="7163" max="7163" width="4.140625" customWidth="1"/>
    <col min="7164" max="7164" width="3.7109375" customWidth="1"/>
    <col min="7165" max="7166" width="4.7109375" customWidth="1"/>
    <col min="7167" max="7167" width="8.7109375" customWidth="1"/>
    <col min="7168" max="7170" width="16.7109375" customWidth="1"/>
    <col min="7171" max="7171" width="3.7109375" customWidth="1"/>
    <col min="7418" max="7418" width="53.85546875" customWidth="1"/>
    <col min="7419" max="7419" width="4.140625" customWidth="1"/>
    <col min="7420" max="7420" width="3.7109375" customWidth="1"/>
    <col min="7421" max="7422" width="4.7109375" customWidth="1"/>
    <col min="7423" max="7423" width="8.7109375" customWidth="1"/>
    <col min="7424" max="7426" width="16.7109375" customWidth="1"/>
    <col min="7427" max="7427" width="3.7109375" customWidth="1"/>
    <col min="7674" max="7674" width="53.85546875" customWidth="1"/>
    <col min="7675" max="7675" width="4.140625" customWidth="1"/>
    <col min="7676" max="7676" width="3.7109375" customWidth="1"/>
    <col min="7677" max="7678" width="4.7109375" customWidth="1"/>
    <col min="7679" max="7679" width="8.7109375" customWidth="1"/>
    <col min="7680" max="7682" width="16.7109375" customWidth="1"/>
    <col min="7683" max="7683" width="3.7109375" customWidth="1"/>
    <col min="7930" max="7930" width="53.85546875" customWidth="1"/>
    <col min="7931" max="7931" width="4.140625" customWidth="1"/>
    <col min="7932" max="7932" width="3.7109375" customWidth="1"/>
    <col min="7933" max="7934" width="4.7109375" customWidth="1"/>
    <col min="7935" max="7935" width="8.7109375" customWidth="1"/>
    <col min="7936" max="7938" width="16.7109375" customWidth="1"/>
    <col min="7939" max="7939" width="3.7109375" customWidth="1"/>
    <col min="8186" max="8186" width="53.85546875" customWidth="1"/>
    <col min="8187" max="8187" width="4.140625" customWidth="1"/>
    <col min="8188" max="8188" width="3.7109375" customWidth="1"/>
    <col min="8189" max="8190" width="4.7109375" customWidth="1"/>
    <col min="8191" max="8191" width="8.7109375" customWidth="1"/>
    <col min="8192" max="8194" width="16.7109375" customWidth="1"/>
    <col min="8195" max="8195" width="3.7109375" customWidth="1"/>
    <col min="8442" max="8442" width="53.85546875" customWidth="1"/>
    <col min="8443" max="8443" width="4.140625" customWidth="1"/>
    <col min="8444" max="8444" width="3.7109375" customWidth="1"/>
    <col min="8445" max="8446" width="4.7109375" customWidth="1"/>
    <col min="8447" max="8447" width="8.7109375" customWidth="1"/>
    <col min="8448" max="8450" width="16.7109375" customWidth="1"/>
    <col min="8451" max="8451" width="3.7109375" customWidth="1"/>
    <col min="8698" max="8698" width="53.85546875" customWidth="1"/>
    <col min="8699" max="8699" width="4.140625" customWidth="1"/>
    <col min="8700" max="8700" width="3.7109375" customWidth="1"/>
    <col min="8701" max="8702" width="4.7109375" customWidth="1"/>
    <col min="8703" max="8703" width="8.7109375" customWidth="1"/>
    <col min="8704" max="8706" width="16.7109375" customWidth="1"/>
    <col min="8707" max="8707" width="3.7109375" customWidth="1"/>
    <col min="8954" max="8954" width="53.85546875" customWidth="1"/>
    <col min="8955" max="8955" width="4.140625" customWidth="1"/>
    <col min="8956" max="8956" width="3.7109375" customWidth="1"/>
    <col min="8957" max="8958" width="4.7109375" customWidth="1"/>
    <col min="8959" max="8959" width="8.7109375" customWidth="1"/>
    <col min="8960" max="8962" width="16.7109375" customWidth="1"/>
    <col min="8963" max="8963" width="3.7109375" customWidth="1"/>
    <col min="9210" max="9210" width="53.85546875" customWidth="1"/>
    <col min="9211" max="9211" width="4.140625" customWidth="1"/>
    <col min="9212" max="9212" width="3.7109375" customWidth="1"/>
    <col min="9213" max="9214" width="4.7109375" customWidth="1"/>
    <col min="9215" max="9215" width="8.7109375" customWidth="1"/>
    <col min="9216" max="9218" width="16.7109375" customWidth="1"/>
    <col min="9219" max="9219" width="3.7109375" customWidth="1"/>
    <col min="9466" max="9466" width="53.85546875" customWidth="1"/>
    <col min="9467" max="9467" width="4.140625" customWidth="1"/>
    <col min="9468" max="9468" width="3.7109375" customWidth="1"/>
    <col min="9469" max="9470" width="4.7109375" customWidth="1"/>
    <col min="9471" max="9471" width="8.7109375" customWidth="1"/>
    <col min="9472" max="9474" width="16.7109375" customWidth="1"/>
    <col min="9475" max="9475" width="3.7109375" customWidth="1"/>
    <col min="9722" max="9722" width="53.85546875" customWidth="1"/>
    <col min="9723" max="9723" width="4.140625" customWidth="1"/>
    <col min="9724" max="9724" width="3.7109375" customWidth="1"/>
    <col min="9725" max="9726" width="4.7109375" customWidth="1"/>
    <col min="9727" max="9727" width="8.7109375" customWidth="1"/>
    <col min="9728" max="9730" width="16.7109375" customWidth="1"/>
    <col min="9731" max="9731" width="3.7109375" customWidth="1"/>
    <col min="9978" max="9978" width="53.85546875" customWidth="1"/>
    <col min="9979" max="9979" width="4.140625" customWidth="1"/>
    <col min="9980" max="9980" width="3.7109375" customWidth="1"/>
    <col min="9981" max="9982" width="4.7109375" customWidth="1"/>
    <col min="9983" max="9983" width="8.7109375" customWidth="1"/>
    <col min="9984" max="9986" width="16.7109375" customWidth="1"/>
    <col min="9987" max="9987" width="3.7109375" customWidth="1"/>
    <col min="10234" max="10234" width="53.85546875" customWidth="1"/>
    <col min="10235" max="10235" width="4.140625" customWidth="1"/>
    <col min="10236" max="10236" width="3.7109375" customWidth="1"/>
    <col min="10237" max="10238" width="4.7109375" customWidth="1"/>
    <col min="10239" max="10239" width="8.7109375" customWidth="1"/>
    <col min="10240" max="10242" width="16.7109375" customWidth="1"/>
    <col min="10243" max="10243" width="3.7109375" customWidth="1"/>
    <col min="10490" max="10490" width="53.85546875" customWidth="1"/>
    <col min="10491" max="10491" width="4.140625" customWidth="1"/>
    <col min="10492" max="10492" width="3.7109375" customWidth="1"/>
    <col min="10493" max="10494" width="4.7109375" customWidth="1"/>
    <col min="10495" max="10495" width="8.7109375" customWidth="1"/>
    <col min="10496" max="10498" width="16.7109375" customWidth="1"/>
    <col min="10499" max="10499" width="3.7109375" customWidth="1"/>
    <col min="10746" max="10746" width="53.85546875" customWidth="1"/>
    <col min="10747" max="10747" width="4.140625" customWidth="1"/>
    <col min="10748" max="10748" width="3.7109375" customWidth="1"/>
    <col min="10749" max="10750" width="4.7109375" customWidth="1"/>
    <col min="10751" max="10751" width="8.7109375" customWidth="1"/>
    <col min="10752" max="10754" width="16.7109375" customWidth="1"/>
    <col min="10755" max="10755" width="3.7109375" customWidth="1"/>
    <col min="11002" max="11002" width="53.85546875" customWidth="1"/>
    <col min="11003" max="11003" width="4.140625" customWidth="1"/>
    <col min="11004" max="11004" width="3.7109375" customWidth="1"/>
    <col min="11005" max="11006" width="4.7109375" customWidth="1"/>
    <col min="11007" max="11007" width="8.7109375" customWidth="1"/>
    <col min="11008" max="11010" width="16.7109375" customWidth="1"/>
    <col min="11011" max="11011" width="3.7109375" customWidth="1"/>
    <col min="11258" max="11258" width="53.85546875" customWidth="1"/>
    <col min="11259" max="11259" width="4.140625" customWidth="1"/>
    <col min="11260" max="11260" width="3.7109375" customWidth="1"/>
    <col min="11261" max="11262" width="4.7109375" customWidth="1"/>
    <col min="11263" max="11263" width="8.7109375" customWidth="1"/>
    <col min="11264" max="11266" width="16.7109375" customWidth="1"/>
    <col min="11267" max="11267" width="3.7109375" customWidth="1"/>
    <col min="11514" max="11514" width="53.85546875" customWidth="1"/>
    <col min="11515" max="11515" width="4.140625" customWidth="1"/>
    <col min="11516" max="11516" width="3.7109375" customWidth="1"/>
    <col min="11517" max="11518" width="4.7109375" customWidth="1"/>
    <col min="11519" max="11519" width="8.7109375" customWidth="1"/>
    <col min="11520" max="11522" width="16.7109375" customWidth="1"/>
    <col min="11523" max="11523" width="3.7109375" customWidth="1"/>
    <col min="11770" max="11770" width="53.85546875" customWidth="1"/>
    <col min="11771" max="11771" width="4.140625" customWidth="1"/>
    <col min="11772" max="11772" width="3.7109375" customWidth="1"/>
    <col min="11773" max="11774" width="4.7109375" customWidth="1"/>
    <col min="11775" max="11775" width="8.7109375" customWidth="1"/>
    <col min="11776" max="11778" width="16.7109375" customWidth="1"/>
    <col min="11779" max="11779" width="3.7109375" customWidth="1"/>
    <col min="12026" max="12026" width="53.85546875" customWidth="1"/>
    <col min="12027" max="12027" width="4.140625" customWidth="1"/>
    <col min="12028" max="12028" width="3.7109375" customWidth="1"/>
    <col min="12029" max="12030" width="4.7109375" customWidth="1"/>
    <col min="12031" max="12031" width="8.7109375" customWidth="1"/>
    <col min="12032" max="12034" width="16.7109375" customWidth="1"/>
    <col min="12035" max="12035" width="3.7109375" customWidth="1"/>
    <col min="12282" max="12282" width="53.85546875" customWidth="1"/>
    <col min="12283" max="12283" width="4.140625" customWidth="1"/>
    <col min="12284" max="12284" width="3.7109375" customWidth="1"/>
    <col min="12285" max="12286" width="4.7109375" customWidth="1"/>
    <col min="12287" max="12287" width="8.7109375" customWidth="1"/>
    <col min="12288" max="12290" width="16.7109375" customWidth="1"/>
    <col min="12291" max="12291" width="3.7109375" customWidth="1"/>
    <col min="12538" max="12538" width="53.85546875" customWidth="1"/>
    <col min="12539" max="12539" width="4.140625" customWidth="1"/>
    <col min="12540" max="12540" width="3.7109375" customWidth="1"/>
    <col min="12541" max="12542" width="4.7109375" customWidth="1"/>
    <col min="12543" max="12543" width="8.7109375" customWidth="1"/>
    <col min="12544" max="12546" width="16.7109375" customWidth="1"/>
    <col min="12547" max="12547" width="3.7109375" customWidth="1"/>
    <col min="12794" max="12794" width="53.85546875" customWidth="1"/>
    <col min="12795" max="12795" width="4.140625" customWidth="1"/>
    <col min="12796" max="12796" width="3.7109375" customWidth="1"/>
    <col min="12797" max="12798" width="4.7109375" customWidth="1"/>
    <col min="12799" max="12799" width="8.7109375" customWidth="1"/>
    <col min="12800" max="12802" width="16.7109375" customWidth="1"/>
    <col min="12803" max="12803" width="3.7109375" customWidth="1"/>
    <col min="13050" max="13050" width="53.85546875" customWidth="1"/>
    <col min="13051" max="13051" width="4.140625" customWidth="1"/>
    <col min="13052" max="13052" width="3.7109375" customWidth="1"/>
    <col min="13053" max="13054" width="4.7109375" customWidth="1"/>
    <col min="13055" max="13055" width="8.7109375" customWidth="1"/>
    <col min="13056" max="13058" width="16.7109375" customWidth="1"/>
    <col min="13059" max="13059" width="3.7109375" customWidth="1"/>
    <col min="13306" max="13306" width="53.85546875" customWidth="1"/>
    <col min="13307" max="13307" width="4.140625" customWidth="1"/>
    <col min="13308" max="13308" width="3.7109375" customWidth="1"/>
    <col min="13309" max="13310" width="4.7109375" customWidth="1"/>
    <col min="13311" max="13311" width="8.7109375" customWidth="1"/>
    <col min="13312" max="13314" width="16.7109375" customWidth="1"/>
    <col min="13315" max="13315" width="3.7109375" customWidth="1"/>
    <col min="13562" max="13562" width="53.85546875" customWidth="1"/>
    <col min="13563" max="13563" width="4.140625" customWidth="1"/>
    <col min="13564" max="13564" width="3.7109375" customWidth="1"/>
    <col min="13565" max="13566" width="4.7109375" customWidth="1"/>
    <col min="13567" max="13567" width="8.7109375" customWidth="1"/>
    <col min="13568" max="13570" width="16.7109375" customWidth="1"/>
    <col min="13571" max="13571" width="3.7109375" customWidth="1"/>
    <col min="13818" max="13818" width="53.85546875" customWidth="1"/>
    <col min="13819" max="13819" width="4.140625" customWidth="1"/>
    <col min="13820" max="13820" width="3.7109375" customWidth="1"/>
    <col min="13821" max="13822" width="4.7109375" customWidth="1"/>
    <col min="13823" max="13823" width="8.7109375" customWidth="1"/>
    <col min="13824" max="13826" width="16.7109375" customWidth="1"/>
    <col min="13827" max="13827" width="3.7109375" customWidth="1"/>
    <col min="14074" max="14074" width="53.85546875" customWidth="1"/>
    <col min="14075" max="14075" width="4.140625" customWidth="1"/>
    <col min="14076" max="14076" width="3.7109375" customWidth="1"/>
    <col min="14077" max="14078" width="4.7109375" customWidth="1"/>
    <col min="14079" max="14079" width="8.7109375" customWidth="1"/>
    <col min="14080" max="14082" width="16.7109375" customWidth="1"/>
    <col min="14083" max="14083" width="3.7109375" customWidth="1"/>
    <col min="14330" max="14330" width="53.85546875" customWidth="1"/>
    <col min="14331" max="14331" width="4.140625" customWidth="1"/>
    <col min="14332" max="14332" width="3.7109375" customWidth="1"/>
    <col min="14333" max="14334" width="4.7109375" customWidth="1"/>
    <col min="14335" max="14335" width="8.7109375" customWidth="1"/>
    <col min="14336" max="14338" width="16.7109375" customWidth="1"/>
    <col min="14339" max="14339" width="3.7109375" customWidth="1"/>
    <col min="14586" max="14586" width="53.85546875" customWidth="1"/>
    <col min="14587" max="14587" width="4.140625" customWidth="1"/>
    <col min="14588" max="14588" width="3.7109375" customWidth="1"/>
    <col min="14589" max="14590" width="4.7109375" customWidth="1"/>
    <col min="14591" max="14591" width="8.7109375" customWidth="1"/>
    <col min="14592" max="14594" width="16.7109375" customWidth="1"/>
    <col min="14595" max="14595" width="3.7109375" customWidth="1"/>
    <col min="14842" max="14842" width="53.85546875" customWidth="1"/>
    <col min="14843" max="14843" width="4.140625" customWidth="1"/>
    <col min="14844" max="14844" width="3.7109375" customWidth="1"/>
    <col min="14845" max="14846" width="4.7109375" customWidth="1"/>
    <col min="14847" max="14847" width="8.7109375" customWidth="1"/>
    <col min="14848" max="14850" width="16.7109375" customWidth="1"/>
    <col min="14851" max="14851" width="3.7109375" customWidth="1"/>
    <col min="15098" max="15098" width="53.85546875" customWidth="1"/>
    <col min="15099" max="15099" width="4.140625" customWidth="1"/>
    <col min="15100" max="15100" width="3.7109375" customWidth="1"/>
    <col min="15101" max="15102" width="4.7109375" customWidth="1"/>
    <col min="15103" max="15103" width="8.7109375" customWidth="1"/>
    <col min="15104" max="15106" width="16.7109375" customWidth="1"/>
    <col min="15107" max="15107" width="3.7109375" customWidth="1"/>
    <col min="15354" max="15354" width="53.85546875" customWidth="1"/>
    <col min="15355" max="15355" width="4.140625" customWidth="1"/>
    <col min="15356" max="15356" width="3.7109375" customWidth="1"/>
    <col min="15357" max="15358" width="4.7109375" customWidth="1"/>
    <col min="15359" max="15359" width="8.7109375" customWidth="1"/>
    <col min="15360" max="15362" width="16.7109375" customWidth="1"/>
    <col min="15363" max="15363" width="3.7109375" customWidth="1"/>
    <col min="15610" max="15610" width="53.85546875" customWidth="1"/>
    <col min="15611" max="15611" width="4.140625" customWidth="1"/>
    <col min="15612" max="15612" width="3.7109375" customWidth="1"/>
    <col min="15613" max="15614" width="4.7109375" customWidth="1"/>
    <col min="15615" max="15615" width="8.7109375" customWidth="1"/>
    <col min="15616" max="15618" width="16.7109375" customWidth="1"/>
    <col min="15619" max="15619" width="3.7109375" customWidth="1"/>
    <col min="15866" max="15866" width="53.85546875" customWidth="1"/>
    <col min="15867" max="15867" width="4.140625" customWidth="1"/>
    <col min="15868" max="15868" width="3.7109375" customWidth="1"/>
    <col min="15869" max="15870" width="4.7109375" customWidth="1"/>
    <col min="15871" max="15871" width="8.7109375" customWidth="1"/>
    <col min="15872" max="15874" width="16.7109375" customWidth="1"/>
    <col min="15875" max="15875" width="3.7109375" customWidth="1"/>
    <col min="16122" max="16122" width="53.85546875" customWidth="1"/>
    <col min="16123" max="16123" width="4.140625" customWidth="1"/>
    <col min="16124" max="16124" width="3.7109375" customWidth="1"/>
    <col min="16125" max="16126" width="4.7109375" customWidth="1"/>
    <col min="16127" max="16127" width="8.7109375" customWidth="1"/>
    <col min="16128" max="16130" width="16.7109375" customWidth="1"/>
    <col min="16131" max="16131" width="3.7109375" customWidth="1"/>
  </cols>
  <sheetData>
    <row r="1" spans="1:18" ht="15.75" x14ac:dyDescent="0.25">
      <c r="A1" s="344" t="s">
        <v>94</v>
      </c>
      <c r="B1" s="345"/>
      <c r="C1" s="345"/>
      <c r="D1" s="345"/>
      <c r="E1" s="345"/>
      <c r="F1" s="345"/>
      <c r="G1" s="345"/>
      <c r="H1" s="345"/>
      <c r="I1" s="345"/>
      <c r="J1" s="345"/>
      <c r="K1" s="345"/>
      <c r="L1" s="345"/>
      <c r="M1" s="345"/>
      <c r="N1" s="345"/>
      <c r="O1" s="345"/>
      <c r="P1" s="345"/>
      <c r="Q1" s="345"/>
      <c r="R1" s="346"/>
    </row>
    <row r="2" spans="1:18" ht="15.75" x14ac:dyDescent="0.25">
      <c r="A2" s="78"/>
      <c r="B2" s="79"/>
      <c r="C2" s="79"/>
      <c r="D2" s="79"/>
      <c r="E2" s="79"/>
      <c r="F2" s="79"/>
      <c r="G2" s="79"/>
      <c r="H2" s="79"/>
      <c r="I2" s="79"/>
      <c r="J2" s="79"/>
      <c r="K2" s="79"/>
      <c r="L2" s="79"/>
      <c r="M2" s="79"/>
      <c r="N2" s="79"/>
      <c r="O2" s="79"/>
      <c r="P2" s="79"/>
      <c r="Q2" s="79"/>
      <c r="R2" s="80"/>
    </row>
    <row r="3" spans="1:18" ht="15.75" x14ac:dyDescent="0.25">
      <c r="A3" s="341" t="s">
        <v>93</v>
      </c>
      <c r="B3" s="342"/>
      <c r="C3" s="342"/>
      <c r="D3" s="342"/>
      <c r="E3" s="342"/>
      <c r="F3" s="342"/>
      <c r="G3" s="342"/>
      <c r="H3" s="342"/>
      <c r="I3" s="342"/>
      <c r="J3" s="342"/>
      <c r="K3" s="342"/>
      <c r="L3" s="342"/>
      <c r="M3" s="342"/>
      <c r="N3" s="342"/>
      <c r="O3" s="342"/>
      <c r="P3" s="342"/>
      <c r="Q3" s="342"/>
      <c r="R3" s="343"/>
    </row>
    <row r="4" spans="1:18" x14ac:dyDescent="0.2">
      <c r="A4" s="73"/>
      <c r="B4" s="74"/>
      <c r="C4" s="75"/>
      <c r="D4" s="75"/>
      <c r="E4" s="75"/>
      <c r="F4" s="75"/>
      <c r="G4" s="75"/>
      <c r="H4" s="75"/>
      <c r="I4" s="75"/>
      <c r="J4" s="75"/>
      <c r="K4" s="75"/>
      <c r="L4" s="75"/>
      <c r="M4" s="75"/>
      <c r="N4" s="75"/>
      <c r="O4" s="75"/>
      <c r="P4" s="75"/>
      <c r="Q4" s="75"/>
      <c r="R4" s="76"/>
    </row>
    <row r="5" spans="1:18" x14ac:dyDescent="0.2">
      <c r="A5" s="340" t="s">
        <v>89</v>
      </c>
      <c r="B5" s="340"/>
      <c r="C5" s="350">
        <v>2</v>
      </c>
      <c r="D5" s="350"/>
      <c r="E5" s="77" t="s">
        <v>90</v>
      </c>
      <c r="F5" s="348" t="s">
        <v>138</v>
      </c>
      <c r="G5" s="349"/>
      <c r="H5" s="77" t="s">
        <v>91</v>
      </c>
      <c r="I5" s="347" t="s">
        <v>92</v>
      </c>
      <c r="J5" s="347"/>
      <c r="K5" s="347"/>
      <c r="L5" s="347"/>
      <c r="M5" s="347"/>
      <c r="N5" s="369" t="s">
        <v>85</v>
      </c>
      <c r="O5" s="370"/>
      <c r="P5" s="310" t="s">
        <v>12</v>
      </c>
      <c r="Q5" s="311"/>
      <c r="R5" s="312"/>
    </row>
    <row r="6" spans="1:18" ht="13.5" thickBot="1" x14ac:dyDescent="0.25">
      <c r="A6" s="81"/>
      <c r="B6" s="81"/>
      <c r="C6" s="82"/>
      <c r="D6" s="82"/>
      <c r="E6" s="82"/>
      <c r="F6" s="82"/>
      <c r="G6" s="82"/>
      <c r="H6" s="82"/>
      <c r="I6" s="82"/>
      <c r="J6" s="82"/>
      <c r="K6" s="82"/>
      <c r="L6" s="82"/>
      <c r="M6" s="82"/>
      <c r="N6" s="82"/>
      <c r="O6" s="82"/>
      <c r="P6" s="82"/>
      <c r="Q6" s="82"/>
      <c r="R6" s="82"/>
    </row>
    <row r="7" spans="1:18" ht="24" customHeight="1" x14ac:dyDescent="0.2">
      <c r="A7" s="83" t="s">
        <v>27</v>
      </c>
      <c r="B7" s="359"/>
      <c r="C7" s="313" t="s">
        <v>123</v>
      </c>
      <c r="D7" s="313"/>
      <c r="E7" s="313"/>
      <c r="F7" s="313"/>
      <c r="G7" s="313"/>
      <c r="H7" s="313"/>
      <c r="I7" s="366"/>
      <c r="J7" s="363"/>
      <c r="K7" s="362" t="s">
        <v>122</v>
      </c>
      <c r="L7" s="362"/>
      <c r="M7" s="362"/>
      <c r="N7" s="362"/>
      <c r="O7" s="362"/>
      <c r="P7" s="362"/>
      <c r="Q7" s="362"/>
      <c r="R7" s="352"/>
    </row>
    <row r="8" spans="1:18" ht="15" customHeight="1" x14ac:dyDescent="0.2">
      <c r="A8" s="357" t="s">
        <v>30</v>
      </c>
      <c r="B8" s="360"/>
      <c r="C8" s="314"/>
      <c r="D8" s="314"/>
      <c r="E8" s="314"/>
      <c r="F8" s="314"/>
      <c r="G8" s="314"/>
      <c r="H8" s="314"/>
      <c r="I8" s="367"/>
      <c r="J8" s="364"/>
      <c r="K8" s="317" t="s">
        <v>150</v>
      </c>
      <c r="L8" s="317"/>
      <c r="M8" s="317"/>
      <c r="N8" s="317"/>
      <c r="O8" s="317"/>
      <c r="P8" s="317"/>
      <c r="Q8" s="317"/>
      <c r="R8" s="353"/>
    </row>
    <row r="9" spans="1:18" ht="15" customHeight="1" x14ac:dyDescent="0.2">
      <c r="A9" s="357"/>
      <c r="B9" s="360"/>
      <c r="C9" s="315" t="s">
        <v>28</v>
      </c>
      <c r="D9" s="315"/>
      <c r="E9" s="315"/>
      <c r="F9" s="315" t="s">
        <v>29</v>
      </c>
      <c r="G9" s="315"/>
      <c r="H9" s="315"/>
      <c r="I9" s="367"/>
      <c r="J9" s="364"/>
      <c r="K9" s="317"/>
      <c r="L9" s="317"/>
      <c r="M9" s="317"/>
      <c r="N9" s="317"/>
      <c r="O9" s="317"/>
      <c r="P9" s="317"/>
      <c r="Q9" s="317"/>
      <c r="R9" s="353"/>
    </row>
    <row r="10" spans="1:18" ht="15" customHeight="1" x14ac:dyDescent="0.2">
      <c r="A10" s="357"/>
      <c r="B10" s="360"/>
      <c r="C10" s="351" t="s">
        <v>43</v>
      </c>
      <c r="D10" s="351"/>
      <c r="E10" s="351"/>
      <c r="F10" s="351" t="s">
        <v>49</v>
      </c>
      <c r="G10" s="351"/>
      <c r="H10" s="351"/>
      <c r="I10" s="367"/>
      <c r="J10" s="364"/>
      <c r="K10" s="317" t="s">
        <v>151</v>
      </c>
      <c r="L10" s="317"/>
      <c r="M10" s="317"/>
      <c r="N10" s="317"/>
      <c r="O10" s="317"/>
      <c r="P10" s="317"/>
      <c r="Q10" s="317"/>
      <c r="R10" s="353"/>
    </row>
    <row r="11" spans="1:18" ht="12.75" customHeight="1" x14ac:dyDescent="0.2">
      <c r="A11" s="357"/>
      <c r="B11" s="360"/>
      <c r="C11" s="351" t="s">
        <v>44</v>
      </c>
      <c r="D11" s="351"/>
      <c r="E11" s="351"/>
      <c r="F11" s="351" t="s">
        <v>50</v>
      </c>
      <c r="G11" s="351"/>
      <c r="H11" s="351"/>
      <c r="I11" s="367"/>
      <c r="J11" s="364"/>
      <c r="K11" s="317"/>
      <c r="L11" s="317"/>
      <c r="M11" s="317"/>
      <c r="N11" s="317"/>
      <c r="O11" s="317"/>
      <c r="P11" s="317"/>
      <c r="Q11" s="317"/>
      <c r="R11" s="353"/>
    </row>
    <row r="12" spans="1:18" ht="15" customHeight="1" x14ac:dyDescent="0.2">
      <c r="A12" s="357"/>
      <c r="B12" s="360"/>
      <c r="C12" s="351" t="s">
        <v>45</v>
      </c>
      <c r="D12" s="351"/>
      <c r="E12" s="351"/>
      <c r="F12" s="351" t="s">
        <v>51</v>
      </c>
      <c r="G12" s="351"/>
      <c r="H12" s="351"/>
      <c r="I12" s="367"/>
      <c r="J12" s="364"/>
      <c r="K12" s="317"/>
      <c r="L12" s="317"/>
      <c r="M12" s="317"/>
      <c r="N12" s="317"/>
      <c r="O12" s="317"/>
      <c r="P12" s="317"/>
      <c r="Q12" s="317"/>
      <c r="R12" s="353"/>
    </row>
    <row r="13" spans="1:18" ht="12.75" customHeight="1" x14ac:dyDescent="0.2">
      <c r="A13" s="357"/>
      <c r="B13" s="360"/>
      <c r="C13" s="351" t="s">
        <v>46</v>
      </c>
      <c r="D13" s="351"/>
      <c r="E13" s="351"/>
      <c r="F13" s="351" t="s">
        <v>52</v>
      </c>
      <c r="G13" s="351"/>
      <c r="H13" s="351"/>
      <c r="I13" s="367"/>
      <c r="J13" s="364"/>
      <c r="K13" s="317" t="s">
        <v>152</v>
      </c>
      <c r="L13" s="317"/>
      <c r="M13" s="317"/>
      <c r="N13" s="317"/>
      <c r="O13" s="317"/>
      <c r="P13" s="317"/>
      <c r="Q13" s="317"/>
      <c r="R13" s="353"/>
    </row>
    <row r="14" spans="1:18" ht="12.75" customHeight="1" x14ac:dyDescent="0.2">
      <c r="A14" s="357"/>
      <c r="B14" s="360"/>
      <c r="C14" s="351" t="s">
        <v>95</v>
      </c>
      <c r="D14" s="351"/>
      <c r="E14" s="351"/>
      <c r="F14" s="351" t="s">
        <v>53</v>
      </c>
      <c r="G14" s="351"/>
      <c r="H14" s="351"/>
      <c r="I14" s="367"/>
      <c r="J14" s="364"/>
      <c r="K14" s="317"/>
      <c r="L14" s="317"/>
      <c r="M14" s="317"/>
      <c r="N14" s="317"/>
      <c r="O14" s="317"/>
      <c r="P14" s="317"/>
      <c r="Q14" s="317"/>
      <c r="R14" s="353"/>
    </row>
    <row r="15" spans="1:18" ht="12.75" customHeight="1" x14ac:dyDescent="0.2">
      <c r="A15" s="357"/>
      <c r="B15" s="360"/>
      <c r="C15" s="351" t="s">
        <v>48</v>
      </c>
      <c r="D15" s="351"/>
      <c r="E15" s="351"/>
      <c r="F15" s="351" t="s">
        <v>149</v>
      </c>
      <c r="G15" s="351"/>
      <c r="H15" s="351"/>
      <c r="I15" s="367"/>
      <c r="J15" s="364"/>
      <c r="K15" s="317" t="s">
        <v>153</v>
      </c>
      <c r="L15" s="317"/>
      <c r="M15" s="317"/>
      <c r="N15" s="317"/>
      <c r="O15" s="317"/>
      <c r="P15" s="317"/>
      <c r="Q15" s="317"/>
      <c r="R15" s="353"/>
    </row>
    <row r="16" spans="1:18" ht="12.75" customHeight="1" x14ac:dyDescent="0.2">
      <c r="A16" s="357"/>
      <c r="B16" s="360"/>
      <c r="C16" s="351" t="s">
        <v>47</v>
      </c>
      <c r="D16" s="351"/>
      <c r="E16" s="351"/>
      <c r="F16" s="82"/>
      <c r="G16" s="82"/>
      <c r="H16" s="82"/>
      <c r="I16" s="367"/>
      <c r="J16" s="364"/>
      <c r="K16" s="317" t="s">
        <v>154</v>
      </c>
      <c r="L16" s="317"/>
      <c r="M16" s="317"/>
      <c r="N16" s="317"/>
      <c r="O16" s="317"/>
      <c r="P16" s="317"/>
      <c r="Q16" s="317"/>
      <c r="R16" s="353"/>
    </row>
    <row r="17" spans="1:19" ht="12.75" customHeight="1" x14ac:dyDescent="0.2">
      <c r="A17" s="357"/>
      <c r="B17" s="360"/>
      <c r="C17" s="351" t="s">
        <v>124</v>
      </c>
      <c r="D17" s="351"/>
      <c r="E17" s="351"/>
      <c r="F17" s="351"/>
      <c r="G17" s="351"/>
      <c r="H17" s="351"/>
      <c r="I17" s="367"/>
      <c r="J17" s="364"/>
      <c r="K17" s="317"/>
      <c r="L17" s="317"/>
      <c r="M17" s="317"/>
      <c r="N17" s="317"/>
      <c r="O17" s="317"/>
      <c r="P17" s="317"/>
      <c r="Q17" s="317"/>
      <c r="R17" s="353"/>
    </row>
    <row r="18" spans="1:19" ht="19.5" customHeight="1" x14ac:dyDescent="0.2">
      <c r="A18" s="357"/>
      <c r="B18" s="360"/>
      <c r="C18" s="351"/>
      <c r="D18" s="351"/>
      <c r="E18" s="351"/>
      <c r="F18" s="351"/>
      <c r="G18" s="351"/>
      <c r="H18" s="351"/>
      <c r="I18" s="367"/>
      <c r="J18" s="364"/>
      <c r="K18" s="317"/>
      <c r="L18" s="317"/>
      <c r="M18" s="317"/>
      <c r="N18" s="317"/>
      <c r="O18" s="317"/>
      <c r="P18" s="317"/>
      <c r="Q18" s="317"/>
      <c r="R18" s="353"/>
    </row>
    <row r="19" spans="1:19" ht="13.5" thickBot="1" x14ac:dyDescent="0.25">
      <c r="A19" s="358"/>
      <c r="B19" s="361"/>
      <c r="C19" s="355"/>
      <c r="D19" s="355"/>
      <c r="E19" s="355"/>
      <c r="F19" s="355"/>
      <c r="G19" s="355"/>
      <c r="H19" s="355"/>
      <c r="I19" s="368"/>
      <c r="J19" s="365"/>
      <c r="K19" s="356"/>
      <c r="L19" s="356"/>
      <c r="M19" s="356"/>
      <c r="N19" s="356"/>
      <c r="O19" s="356"/>
      <c r="P19" s="356"/>
      <c r="Q19" s="356"/>
      <c r="R19" s="354"/>
    </row>
    <row r="20" spans="1:19" ht="24" customHeight="1" x14ac:dyDescent="0.2">
      <c r="A20" s="84" t="s">
        <v>31</v>
      </c>
      <c r="B20" s="385"/>
      <c r="C20" s="314" t="s">
        <v>65</v>
      </c>
      <c r="D20" s="314"/>
      <c r="E20" s="314"/>
      <c r="F20" s="314"/>
      <c r="G20" s="314"/>
      <c r="H20" s="314"/>
      <c r="I20" s="388"/>
      <c r="J20" s="363"/>
      <c r="K20" s="75"/>
      <c r="L20" s="383" t="s">
        <v>64</v>
      </c>
      <c r="M20" s="383"/>
      <c r="N20" s="383"/>
      <c r="O20" s="383"/>
      <c r="P20" s="383"/>
      <c r="Q20" s="383"/>
      <c r="R20" s="318"/>
    </row>
    <row r="21" spans="1:19" x14ac:dyDescent="0.2">
      <c r="A21" s="357" t="s">
        <v>32</v>
      </c>
      <c r="B21" s="386"/>
      <c r="C21" s="405"/>
      <c r="D21" s="405"/>
      <c r="E21" s="405"/>
      <c r="F21" s="405"/>
      <c r="G21" s="405"/>
      <c r="H21" s="405"/>
      <c r="I21" s="389"/>
      <c r="J21" s="364"/>
      <c r="K21" s="86"/>
      <c r="L21" s="383"/>
      <c r="M21" s="383"/>
      <c r="N21" s="383"/>
      <c r="O21" s="383"/>
      <c r="P21" s="383"/>
      <c r="Q21" s="383"/>
      <c r="R21" s="319"/>
      <c r="S21" s="8"/>
    </row>
    <row r="22" spans="1:19" ht="12.75" customHeight="1" x14ac:dyDescent="0.2">
      <c r="A22" s="357"/>
      <c r="B22" s="386"/>
      <c r="C22" s="373" t="s">
        <v>155</v>
      </c>
      <c r="D22" s="373"/>
      <c r="E22" s="373"/>
      <c r="F22" s="373"/>
      <c r="G22" s="373"/>
      <c r="H22" s="373"/>
      <c r="I22" s="389"/>
      <c r="J22" s="364"/>
      <c r="K22" s="82"/>
      <c r="L22" s="407" t="s">
        <v>33</v>
      </c>
      <c r="M22" s="376" t="s">
        <v>55</v>
      </c>
      <c r="N22" s="377">
        <v>3</v>
      </c>
      <c r="O22" s="374">
        <v>6</v>
      </c>
      <c r="P22" s="374">
        <v>9</v>
      </c>
      <c r="Q22" s="82"/>
      <c r="R22" s="319"/>
      <c r="S22" s="7"/>
    </row>
    <row r="23" spans="1:19" x14ac:dyDescent="0.2">
      <c r="A23" s="357"/>
      <c r="B23" s="386"/>
      <c r="C23" s="373" t="s">
        <v>156</v>
      </c>
      <c r="D23" s="373"/>
      <c r="E23" s="373"/>
      <c r="F23" s="373"/>
      <c r="G23" s="373"/>
      <c r="H23" s="373"/>
      <c r="I23" s="389"/>
      <c r="J23" s="364"/>
      <c r="K23" s="82"/>
      <c r="L23" s="407"/>
      <c r="M23" s="376"/>
      <c r="N23" s="378"/>
      <c r="O23" s="375"/>
      <c r="P23" s="375"/>
      <c r="Q23" s="82"/>
      <c r="R23" s="319"/>
      <c r="S23" s="7"/>
    </row>
    <row r="24" spans="1:19" x14ac:dyDescent="0.2">
      <c r="A24" s="357"/>
      <c r="B24" s="386"/>
      <c r="C24" s="373" t="s">
        <v>157</v>
      </c>
      <c r="D24" s="373"/>
      <c r="E24" s="373"/>
      <c r="F24" s="373"/>
      <c r="G24" s="373"/>
      <c r="H24" s="373"/>
      <c r="I24" s="389"/>
      <c r="J24" s="364"/>
      <c r="K24" s="82"/>
      <c r="L24" s="407"/>
      <c r="M24" s="376" t="s">
        <v>42</v>
      </c>
      <c r="N24" s="377">
        <v>2</v>
      </c>
      <c r="O24" s="379">
        <v>4</v>
      </c>
      <c r="P24" s="417">
        <v>6</v>
      </c>
      <c r="Q24" s="82"/>
      <c r="R24" s="319"/>
      <c r="S24" s="7"/>
    </row>
    <row r="25" spans="1:19" x14ac:dyDescent="0.2">
      <c r="A25" s="357"/>
      <c r="B25" s="386"/>
      <c r="C25" s="373" t="s">
        <v>158</v>
      </c>
      <c r="D25" s="373"/>
      <c r="E25" s="373"/>
      <c r="F25" s="373"/>
      <c r="G25" s="373"/>
      <c r="H25" s="373"/>
      <c r="I25" s="389"/>
      <c r="J25" s="364"/>
      <c r="K25" s="82"/>
      <c r="L25" s="407"/>
      <c r="M25" s="376"/>
      <c r="N25" s="378"/>
      <c r="O25" s="380"/>
      <c r="P25" s="418"/>
      <c r="Q25" s="82"/>
      <c r="R25" s="319"/>
      <c r="S25" s="7"/>
    </row>
    <row r="26" spans="1:19" x14ac:dyDescent="0.2">
      <c r="A26" s="357"/>
      <c r="B26" s="386"/>
      <c r="C26" s="406"/>
      <c r="D26" s="406"/>
      <c r="E26" s="406"/>
      <c r="F26" s="406"/>
      <c r="G26" s="406"/>
      <c r="H26" s="406"/>
      <c r="I26" s="389"/>
      <c r="J26" s="364"/>
      <c r="K26" s="82"/>
      <c r="L26" s="407"/>
      <c r="M26" s="376" t="s">
        <v>56</v>
      </c>
      <c r="N26" s="381">
        <v>1</v>
      </c>
      <c r="O26" s="377">
        <v>2</v>
      </c>
      <c r="P26" s="377">
        <v>3</v>
      </c>
      <c r="Q26" s="82"/>
      <c r="R26" s="319"/>
      <c r="S26" s="7"/>
    </row>
    <row r="27" spans="1:19" x14ac:dyDescent="0.2">
      <c r="A27" s="357"/>
      <c r="B27" s="386"/>
      <c r="C27" s="373" t="s">
        <v>159</v>
      </c>
      <c r="D27" s="373"/>
      <c r="E27" s="373"/>
      <c r="F27" s="373"/>
      <c r="G27" s="373"/>
      <c r="H27" s="373"/>
      <c r="I27" s="389"/>
      <c r="J27" s="364"/>
      <c r="K27" s="82"/>
      <c r="L27" s="407"/>
      <c r="M27" s="376"/>
      <c r="N27" s="382"/>
      <c r="O27" s="378"/>
      <c r="P27" s="378"/>
      <c r="Q27" s="82"/>
      <c r="R27" s="319"/>
    </row>
    <row r="28" spans="1:19" x14ac:dyDescent="0.2">
      <c r="A28" s="357"/>
      <c r="B28" s="386"/>
      <c r="C28" s="373" t="s">
        <v>160</v>
      </c>
      <c r="D28" s="373"/>
      <c r="E28" s="373"/>
      <c r="F28" s="373"/>
      <c r="G28" s="373"/>
      <c r="H28" s="373"/>
      <c r="I28" s="389"/>
      <c r="J28" s="364"/>
      <c r="K28" s="87"/>
      <c r="L28" s="87"/>
      <c r="M28" s="82"/>
      <c r="N28" s="376" t="s">
        <v>57</v>
      </c>
      <c r="O28" s="371" t="s">
        <v>42</v>
      </c>
      <c r="P28" s="371" t="s">
        <v>55</v>
      </c>
      <c r="Q28" s="82"/>
      <c r="R28" s="319"/>
    </row>
    <row r="29" spans="1:19" x14ac:dyDescent="0.2">
      <c r="A29" s="357"/>
      <c r="B29" s="386"/>
      <c r="C29" s="373" t="s">
        <v>161</v>
      </c>
      <c r="D29" s="373"/>
      <c r="E29" s="373"/>
      <c r="F29" s="373"/>
      <c r="G29" s="373"/>
      <c r="H29" s="373"/>
      <c r="I29" s="389"/>
      <c r="J29" s="364"/>
      <c r="K29" s="406"/>
      <c r="L29" s="406"/>
      <c r="M29" s="82"/>
      <c r="N29" s="376"/>
      <c r="O29" s="372"/>
      <c r="P29" s="372"/>
      <c r="Q29" s="82"/>
      <c r="R29" s="319"/>
    </row>
    <row r="30" spans="1:19" x14ac:dyDescent="0.2">
      <c r="A30" s="357"/>
      <c r="B30" s="386"/>
      <c r="C30" s="373" t="s">
        <v>162</v>
      </c>
      <c r="D30" s="373"/>
      <c r="E30" s="373"/>
      <c r="F30" s="373"/>
      <c r="G30" s="373"/>
      <c r="H30" s="373"/>
      <c r="I30" s="389"/>
      <c r="J30" s="364"/>
      <c r="K30" s="406"/>
      <c r="L30" s="406"/>
      <c r="M30" s="384" t="s">
        <v>34</v>
      </c>
      <c r="N30" s="384"/>
      <c r="O30" s="384"/>
      <c r="P30" s="384"/>
      <c r="Q30" s="384"/>
      <c r="R30" s="319"/>
    </row>
    <row r="31" spans="1:19" x14ac:dyDescent="0.2">
      <c r="A31" s="357"/>
      <c r="B31" s="386"/>
      <c r="C31" s="405"/>
      <c r="D31" s="405"/>
      <c r="E31" s="405"/>
      <c r="F31" s="405"/>
      <c r="G31" s="405"/>
      <c r="H31" s="405"/>
      <c r="I31" s="389"/>
      <c r="J31" s="364"/>
      <c r="K31" s="406"/>
      <c r="L31" s="406"/>
      <c r="M31" s="88"/>
      <c r="N31" s="88"/>
      <c r="O31" s="88"/>
      <c r="P31" s="88"/>
      <c r="Q31" s="88"/>
      <c r="R31" s="319"/>
    </row>
    <row r="32" spans="1:19" ht="26.25" customHeight="1" x14ac:dyDescent="0.2">
      <c r="A32" s="357"/>
      <c r="B32" s="386"/>
      <c r="C32" s="373" t="s">
        <v>163</v>
      </c>
      <c r="D32" s="373"/>
      <c r="E32" s="373"/>
      <c r="F32" s="373"/>
      <c r="G32" s="373"/>
      <c r="H32" s="373"/>
      <c r="I32" s="389"/>
      <c r="J32" s="364"/>
      <c r="K32" s="406" t="s">
        <v>54</v>
      </c>
      <c r="L32" s="406"/>
      <c r="M32" s="406"/>
      <c r="N32" s="406"/>
      <c r="O32" s="406"/>
      <c r="P32" s="406"/>
      <c r="Q32" s="406"/>
      <c r="R32" s="319"/>
    </row>
    <row r="33" spans="1:18" ht="13.5" thickBot="1" x14ac:dyDescent="0.25">
      <c r="A33" s="358"/>
      <c r="B33" s="387"/>
      <c r="C33" s="409"/>
      <c r="D33" s="409"/>
      <c r="E33" s="409"/>
      <c r="F33" s="409"/>
      <c r="G33" s="409"/>
      <c r="H33" s="409"/>
      <c r="I33" s="390"/>
      <c r="J33" s="365"/>
      <c r="K33" s="393"/>
      <c r="L33" s="393"/>
      <c r="M33" s="393"/>
      <c r="N33" s="393"/>
      <c r="O33" s="393"/>
      <c r="P33" s="393"/>
      <c r="Q33" s="393"/>
      <c r="R33" s="320"/>
    </row>
    <row r="34" spans="1:18" ht="24" customHeight="1" x14ac:dyDescent="0.2">
      <c r="A34" s="84" t="s">
        <v>35</v>
      </c>
      <c r="B34" s="385"/>
      <c r="C34" s="313" t="s">
        <v>131</v>
      </c>
      <c r="D34" s="313"/>
      <c r="E34" s="313"/>
      <c r="F34" s="313"/>
      <c r="G34" s="313"/>
      <c r="H34" s="313"/>
      <c r="I34" s="388"/>
      <c r="J34" s="398"/>
      <c r="K34" s="404" t="s">
        <v>105</v>
      </c>
      <c r="L34" s="404"/>
      <c r="M34" s="404"/>
      <c r="N34" s="404"/>
      <c r="O34" s="404"/>
      <c r="P34" s="404"/>
      <c r="Q34" s="404"/>
      <c r="R34" s="321"/>
    </row>
    <row r="35" spans="1:18" ht="21" customHeight="1" x14ac:dyDescent="0.2">
      <c r="A35" s="391" t="s">
        <v>61</v>
      </c>
      <c r="B35" s="386"/>
      <c r="C35" s="314"/>
      <c r="D35" s="314"/>
      <c r="E35" s="314"/>
      <c r="F35" s="314"/>
      <c r="G35" s="314"/>
      <c r="H35" s="314"/>
      <c r="I35" s="389"/>
      <c r="J35" s="399"/>
      <c r="K35" s="383"/>
      <c r="L35" s="383"/>
      <c r="M35" s="383"/>
      <c r="N35" s="383"/>
      <c r="O35" s="383"/>
      <c r="P35" s="383"/>
      <c r="Q35" s="383"/>
      <c r="R35" s="322"/>
    </row>
    <row r="36" spans="1:18" ht="12.75" customHeight="1" x14ac:dyDescent="0.2">
      <c r="A36" s="391"/>
      <c r="B36" s="386"/>
      <c r="C36" s="82"/>
      <c r="D36" s="89"/>
      <c r="E36" s="89"/>
      <c r="F36" s="89"/>
      <c r="G36" s="89"/>
      <c r="H36" s="89"/>
      <c r="I36" s="389"/>
      <c r="J36" s="399"/>
      <c r="K36" s="395" t="s">
        <v>106</v>
      </c>
      <c r="L36" s="337">
        <v>9</v>
      </c>
      <c r="M36" s="327">
        <f>L36*M48</f>
        <v>9</v>
      </c>
      <c r="N36" s="329">
        <f>L36*N48</f>
        <v>18</v>
      </c>
      <c r="O36" s="329">
        <f>L36*O48</f>
        <v>27</v>
      </c>
      <c r="P36" s="329">
        <f>L36*P48</f>
        <v>36</v>
      </c>
      <c r="Q36" s="329">
        <f>L36*Q48</f>
        <v>45</v>
      </c>
      <c r="R36" s="322"/>
    </row>
    <row r="37" spans="1:18" ht="12.75" customHeight="1" x14ac:dyDescent="0.2">
      <c r="A37" s="391"/>
      <c r="B37" s="386"/>
      <c r="C37" s="317" t="s">
        <v>164</v>
      </c>
      <c r="D37" s="317"/>
      <c r="E37" s="317"/>
      <c r="F37" s="317"/>
      <c r="G37" s="317"/>
      <c r="H37" s="317"/>
      <c r="I37" s="389"/>
      <c r="J37" s="399"/>
      <c r="K37" s="395"/>
      <c r="L37" s="337"/>
      <c r="M37" s="328"/>
      <c r="N37" s="330"/>
      <c r="O37" s="330"/>
      <c r="P37" s="330"/>
      <c r="Q37" s="330"/>
      <c r="R37" s="322"/>
    </row>
    <row r="38" spans="1:18" x14ac:dyDescent="0.2">
      <c r="A38" s="391"/>
      <c r="B38" s="386"/>
      <c r="C38" s="317"/>
      <c r="D38" s="317"/>
      <c r="E38" s="317"/>
      <c r="F38" s="317"/>
      <c r="G38" s="317"/>
      <c r="H38" s="317"/>
      <c r="I38" s="389"/>
      <c r="J38" s="399"/>
      <c r="K38" s="395"/>
      <c r="L38" s="337">
        <v>6</v>
      </c>
      <c r="M38" s="327">
        <f>L38*M48</f>
        <v>6</v>
      </c>
      <c r="N38" s="329">
        <f>L38*N48</f>
        <v>12</v>
      </c>
      <c r="O38" s="329">
        <f>L38*O48</f>
        <v>18</v>
      </c>
      <c r="P38" s="329">
        <f>L38*P48</f>
        <v>24</v>
      </c>
      <c r="Q38" s="329">
        <f>L38*Q48</f>
        <v>30</v>
      </c>
      <c r="R38" s="322"/>
    </row>
    <row r="39" spans="1:18" x14ac:dyDescent="0.2">
      <c r="A39" s="391"/>
      <c r="B39" s="386"/>
      <c r="C39" s="317"/>
      <c r="D39" s="317"/>
      <c r="E39" s="317"/>
      <c r="F39" s="317"/>
      <c r="G39" s="317"/>
      <c r="H39" s="317"/>
      <c r="I39" s="389"/>
      <c r="J39" s="399"/>
      <c r="K39" s="395"/>
      <c r="L39" s="337"/>
      <c r="M39" s="328"/>
      <c r="N39" s="330"/>
      <c r="O39" s="330"/>
      <c r="P39" s="330"/>
      <c r="Q39" s="330"/>
      <c r="R39" s="322"/>
    </row>
    <row r="40" spans="1:18" ht="12.75" customHeight="1" x14ac:dyDescent="0.2">
      <c r="A40" s="391"/>
      <c r="B40" s="386"/>
      <c r="C40" s="317"/>
      <c r="D40" s="317"/>
      <c r="E40" s="317"/>
      <c r="F40" s="317"/>
      <c r="G40" s="317"/>
      <c r="H40" s="317"/>
      <c r="I40" s="389"/>
      <c r="J40" s="399"/>
      <c r="K40" s="395"/>
      <c r="L40" s="337">
        <v>4</v>
      </c>
      <c r="M40" s="327">
        <f>L40*M48</f>
        <v>4</v>
      </c>
      <c r="N40" s="327">
        <f>L40*N48</f>
        <v>8</v>
      </c>
      <c r="O40" s="329">
        <f>L40*O48</f>
        <v>12</v>
      </c>
      <c r="P40" s="329">
        <f>L40*P48</f>
        <v>16</v>
      </c>
      <c r="Q40" s="329">
        <f>L40*Q48</f>
        <v>20</v>
      </c>
      <c r="R40" s="322"/>
    </row>
    <row r="41" spans="1:18" ht="12.75" customHeight="1" x14ac:dyDescent="0.2">
      <c r="A41" s="391"/>
      <c r="B41" s="386"/>
      <c r="C41" s="82"/>
      <c r="D41" s="90"/>
      <c r="E41" s="90"/>
      <c r="F41" s="90"/>
      <c r="G41" s="90"/>
      <c r="H41" s="90"/>
      <c r="I41" s="389"/>
      <c r="J41" s="399"/>
      <c r="K41" s="395"/>
      <c r="L41" s="337"/>
      <c r="M41" s="328"/>
      <c r="N41" s="328"/>
      <c r="O41" s="330"/>
      <c r="P41" s="330"/>
      <c r="Q41" s="330"/>
      <c r="R41" s="322"/>
    </row>
    <row r="42" spans="1:18" x14ac:dyDescent="0.2">
      <c r="A42" s="391"/>
      <c r="B42" s="386"/>
      <c r="C42" s="314" t="s">
        <v>165</v>
      </c>
      <c r="D42" s="314"/>
      <c r="E42" s="314"/>
      <c r="F42" s="314"/>
      <c r="G42" s="314"/>
      <c r="H42" s="314"/>
      <c r="I42" s="389"/>
      <c r="J42" s="399"/>
      <c r="K42" s="395"/>
      <c r="L42" s="337">
        <v>3</v>
      </c>
      <c r="M42" s="396">
        <f>L42*M48</f>
        <v>3</v>
      </c>
      <c r="N42" s="327">
        <f>L42*N48</f>
        <v>6</v>
      </c>
      <c r="O42" s="327">
        <f>L42*O48</f>
        <v>9</v>
      </c>
      <c r="P42" s="329">
        <f>L42*P48</f>
        <v>12</v>
      </c>
      <c r="Q42" s="329">
        <f>L42*Q48</f>
        <v>15</v>
      </c>
      <c r="R42" s="322"/>
    </row>
    <row r="43" spans="1:18" x14ac:dyDescent="0.2">
      <c r="A43" s="391"/>
      <c r="B43" s="386"/>
      <c r="C43" s="314"/>
      <c r="D43" s="314"/>
      <c r="E43" s="314"/>
      <c r="F43" s="314"/>
      <c r="G43" s="314"/>
      <c r="H43" s="314"/>
      <c r="I43" s="389"/>
      <c r="J43" s="399"/>
      <c r="K43" s="395"/>
      <c r="L43" s="337"/>
      <c r="M43" s="397"/>
      <c r="N43" s="328"/>
      <c r="O43" s="328"/>
      <c r="P43" s="330"/>
      <c r="Q43" s="330"/>
      <c r="R43" s="322"/>
    </row>
    <row r="44" spans="1:18" ht="12.75" customHeight="1" x14ac:dyDescent="0.2">
      <c r="A44" s="391"/>
      <c r="B44" s="386"/>
      <c r="C44" s="314"/>
      <c r="D44" s="314"/>
      <c r="E44" s="314"/>
      <c r="F44" s="314"/>
      <c r="G44" s="314"/>
      <c r="H44" s="314"/>
      <c r="I44" s="389"/>
      <c r="J44" s="399"/>
      <c r="K44" s="395"/>
      <c r="L44" s="337">
        <v>2</v>
      </c>
      <c r="M44" s="396">
        <f>L44*M48</f>
        <v>2</v>
      </c>
      <c r="N44" s="327">
        <f>L44*N48</f>
        <v>4</v>
      </c>
      <c r="O44" s="327">
        <f>L44*O48</f>
        <v>6</v>
      </c>
      <c r="P44" s="327">
        <f>L44*P48</f>
        <v>8</v>
      </c>
      <c r="Q44" s="329">
        <f>L44*Q48</f>
        <v>10</v>
      </c>
      <c r="R44" s="322"/>
    </row>
    <row r="45" spans="1:18" x14ac:dyDescent="0.2">
      <c r="A45" s="391"/>
      <c r="B45" s="386"/>
      <c r="C45" s="314"/>
      <c r="D45" s="314"/>
      <c r="E45" s="314"/>
      <c r="F45" s="314"/>
      <c r="G45" s="314"/>
      <c r="H45" s="314"/>
      <c r="I45" s="389"/>
      <c r="J45" s="399"/>
      <c r="K45" s="395"/>
      <c r="L45" s="337"/>
      <c r="M45" s="397"/>
      <c r="N45" s="328"/>
      <c r="O45" s="328"/>
      <c r="P45" s="328"/>
      <c r="Q45" s="330"/>
      <c r="R45" s="322"/>
    </row>
    <row r="46" spans="1:18" x14ac:dyDescent="0.2">
      <c r="A46" s="391"/>
      <c r="B46" s="386"/>
      <c r="C46" s="314"/>
      <c r="D46" s="314"/>
      <c r="E46" s="314"/>
      <c r="F46" s="314"/>
      <c r="G46" s="314"/>
      <c r="H46" s="314"/>
      <c r="I46" s="389"/>
      <c r="J46" s="399"/>
      <c r="K46" s="395"/>
      <c r="L46" s="337">
        <v>1</v>
      </c>
      <c r="M46" s="396">
        <f>L46*M48</f>
        <v>1</v>
      </c>
      <c r="N46" s="396">
        <f>L46*N48</f>
        <v>2</v>
      </c>
      <c r="O46" s="396">
        <f>L46*O48</f>
        <v>3</v>
      </c>
      <c r="P46" s="327">
        <f>L46*P48</f>
        <v>4</v>
      </c>
      <c r="Q46" s="327">
        <f>L46*Q48</f>
        <v>5</v>
      </c>
      <c r="R46" s="322"/>
    </row>
    <row r="47" spans="1:18" x14ac:dyDescent="0.2">
      <c r="A47" s="391"/>
      <c r="B47" s="386"/>
      <c r="C47" s="314"/>
      <c r="D47" s="314"/>
      <c r="E47" s="314"/>
      <c r="F47" s="314"/>
      <c r="G47" s="314"/>
      <c r="H47" s="314"/>
      <c r="I47" s="389"/>
      <c r="J47" s="399"/>
      <c r="K47" s="395"/>
      <c r="L47" s="337"/>
      <c r="M47" s="397"/>
      <c r="N47" s="397"/>
      <c r="O47" s="397"/>
      <c r="P47" s="328"/>
      <c r="Q47" s="328"/>
      <c r="R47" s="322"/>
    </row>
    <row r="48" spans="1:18" x14ac:dyDescent="0.2">
      <c r="A48" s="391"/>
      <c r="B48" s="386"/>
      <c r="C48" s="89"/>
      <c r="D48" s="89"/>
      <c r="E48" s="89"/>
      <c r="F48" s="89"/>
      <c r="G48" s="89"/>
      <c r="H48" s="89"/>
      <c r="I48" s="389"/>
      <c r="J48" s="399"/>
      <c r="K48" s="402"/>
      <c r="L48" s="402"/>
      <c r="M48" s="91">
        <v>1</v>
      </c>
      <c r="N48" s="91">
        <v>2</v>
      </c>
      <c r="O48" s="91">
        <v>3</v>
      </c>
      <c r="P48" s="91">
        <v>4</v>
      </c>
      <c r="Q48" s="91">
        <v>5</v>
      </c>
      <c r="R48" s="322"/>
    </row>
    <row r="49" spans="1:18" ht="12.75" customHeight="1" x14ac:dyDescent="0.2">
      <c r="A49" s="391"/>
      <c r="B49" s="386"/>
      <c r="C49" s="315" t="s">
        <v>121</v>
      </c>
      <c r="D49" s="351"/>
      <c r="E49" s="351"/>
      <c r="F49" s="351"/>
      <c r="G49" s="351"/>
      <c r="H49" s="351"/>
      <c r="I49" s="389"/>
      <c r="J49" s="399"/>
      <c r="K49" s="87"/>
      <c r="L49" s="87"/>
      <c r="M49" s="415" t="s">
        <v>103</v>
      </c>
      <c r="N49" s="415" t="s">
        <v>108</v>
      </c>
      <c r="O49" s="415" t="s">
        <v>102</v>
      </c>
      <c r="P49" s="415" t="s">
        <v>104</v>
      </c>
      <c r="Q49" s="415" t="s">
        <v>97</v>
      </c>
      <c r="R49" s="322"/>
    </row>
    <row r="50" spans="1:18" ht="22.5" customHeight="1" x14ac:dyDescent="0.2">
      <c r="A50" s="391"/>
      <c r="B50" s="386"/>
      <c r="C50" s="351" t="s">
        <v>166</v>
      </c>
      <c r="D50" s="314" t="s">
        <v>167</v>
      </c>
      <c r="E50" s="314"/>
      <c r="F50" s="314"/>
      <c r="G50" s="314"/>
      <c r="H50" s="314"/>
      <c r="I50" s="389"/>
      <c r="J50" s="399"/>
      <c r="K50" s="92"/>
      <c r="L50" s="92"/>
      <c r="M50" s="416"/>
      <c r="N50" s="416"/>
      <c r="O50" s="416"/>
      <c r="P50" s="416"/>
      <c r="Q50" s="416"/>
      <c r="R50" s="322"/>
    </row>
    <row r="51" spans="1:18" ht="27" customHeight="1" x14ac:dyDescent="0.2">
      <c r="A51" s="391"/>
      <c r="B51" s="386"/>
      <c r="C51" s="351"/>
      <c r="D51" s="314"/>
      <c r="E51" s="314"/>
      <c r="F51" s="314"/>
      <c r="G51" s="314"/>
      <c r="H51" s="314"/>
      <c r="I51" s="389"/>
      <c r="J51" s="399"/>
      <c r="K51" s="87"/>
      <c r="L51" s="87"/>
      <c r="M51" s="412" t="s">
        <v>107</v>
      </c>
      <c r="N51" s="413"/>
      <c r="O51" s="413"/>
      <c r="P51" s="413"/>
      <c r="Q51" s="414"/>
      <c r="R51" s="322"/>
    </row>
    <row r="52" spans="1:18" ht="20.25" customHeight="1" x14ac:dyDescent="0.2">
      <c r="A52" s="391"/>
      <c r="B52" s="386"/>
      <c r="C52" s="351"/>
      <c r="D52" s="314"/>
      <c r="E52" s="314"/>
      <c r="F52" s="314"/>
      <c r="G52" s="314"/>
      <c r="H52" s="314"/>
      <c r="I52" s="389"/>
      <c r="J52" s="399"/>
      <c r="K52" s="87"/>
      <c r="L52" s="87"/>
      <c r="M52" s="93"/>
      <c r="N52" s="93"/>
      <c r="O52" s="93"/>
      <c r="P52" s="93"/>
      <c r="Q52" s="93"/>
      <c r="R52" s="94"/>
    </row>
    <row r="53" spans="1:18" ht="11.25" customHeight="1" thickBot="1" x14ac:dyDescent="0.25">
      <c r="A53" s="392"/>
      <c r="B53" s="386"/>
      <c r="C53" s="408"/>
      <c r="D53" s="408"/>
      <c r="E53" s="408"/>
      <c r="F53" s="408"/>
      <c r="G53" s="408"/>
      <c r="H53" s="408"/>
      <c r="I53" s="389"/>
      <c r="J53" s="399"/>
      <c r="K53" s="403"/>
      <c r="L53" s="403"/>
      <c r="M53" s="403"/>
      <c r="N53" s="403"/>
      <c r="O53" s="403"/>
      <c r="P53" s="403"/>
      <c r="Q53" s="403"/>
      <c r="R53" s="319"/>
    </row>
    <row r="54" spans="1:18" ht="32.25" customHeight="1" x14ac:dyDescent="0.2">
      <c r="A54" s="85" t="s">
        <v>36</v>
      </c>
      <c r="B54" s="385"/>
      <c r="C54" s="313" t="s">
        <v>132</v>
      </c>
      <c r="D54" s="313"/>
      <c r="E54" s="313"/>
      <c r="F54" s="313"/>
      <c r="G54" s="313"/>
      <c r="H54" s="313"/>
      <c r="I54" s="324"/>
      <c r="J54" s="398"/>
      <c r="K54" s="410"/>
      <c r="L54" s="410"/>
      <c r="M54" s="410"/>
      <c r="N54" s="410"/>
      <c r="O54" s="410"/>
      <c r="P54" s="410"/>
      <c r="Q54" s="410"/>
      <c r="R54" s="321"/>
    </row>
    <row r="55" spans="1:18" ht="25.5" customHeight="1" x14ac:dyDescent="0.2">
      <c r="A55" s="357" t="s">
        <v>38</v>
      </c>
      <c r="B55" s="386"/>
      <c r="C55" s="314" t="s">
        <v>134</v>
      </c>
      <c r="D55" s="314"/>
      <c r="E55" s="314"/>
      <c r="F55" s="314"/>
      <c r="G55" s="314"/>
      <c r="H55" s="314"/>
      <c r="I55" s="325"/>
      <c r="J55" s="399"/>
      <c r="K55" s="331" t="s">
        <v>66</v>
      </c>
      <c r="L55" s="332"/>
      <c r="M55" s="401" t="s">
        <v>62</v>
      </c>
      <c r="N55" s="401" t="s">
        <v>63</v>
      </c>
      <c r="O55" s="401"/>
      <c r="P55" s="401"/>
      <c r="Q55" s="401"/>
      <c r="R55" s="322"/>
    </row>
    <row r="56" spans="1:18" ht="24.95" customHeight="1" x14ac:dyDescent="0.2">
      <c r="A56" s="357"/>
      <c r="B56" s="386"/>
      <c r="C56" s="314" t="s">
        <v>133</v>
      </c>
      <c r="D56" s="314"/>
      <c r="E56" s="314"/>
      <c r="F56" s="314"/>
      <c r="G56" s="314"/>
      <c r="H56" s="314"/>
      <c r="I56" s="325"/>
      <c r="J56" s="399"/>
      <c r="K56" s="333"/>
      <c r="L56" s="334"/>
      <c r="M56" s="401"/>
      <c r="N56" s="401"/>
      <c r="O56" s="401"/>
      <c r="P56" s="401"/>
      <c r="Q56" s="401"/>
      <c r="R56" s="322"/>
    </row>
    <row r="57" spans="1:18" ht="23.25" customHeight="1" x14ac:dyDescent="0.2">
      <c r="A57" s="357"/>
      <c r="B57" s="386"/>
      <c r="C57" s="315" t="s">
        <v>168</v>
      </c>
      <c r="D57" s="315"/>
      <c r="E57" s="315"/>
      <c r="F57" s="315"/>
      <c r="G57" s="315"/>
      <c r="H57" s="315"/>
      <c r="I57" s="325"/>
      <c r="J57" s="399"/>
      <c r="K57" s="336" t="s">
        <v>113</v>
      </c>
      <c r="L57" s="336"/>
      <c r="M57" s="335" t="s">
        <v>58</v>
      </c>
      <c r="N57" s="335" t="s">
        <v>110</v>
      </c>
      <c r="O57" s="335"/>
      <c r="P57" s="335"/>
      <c r="Q57" s="335"/>
      <c r="R57" s="322"/>
    </row>
    <row r="58" spans="1:18" ht="24.95" customHeight="1" x14ac:dyDescent="0.2">
      <c r="A58" s="357"/>
      <c r="B58" s="386"/>
      <c r="C58" s="316" t="s">
        <v>135</v>
      </c>
      <c r="D58" s="314"/>
      <c r="E58" s="314"/>
      <c r="F58" s="314"/>
      <c r="G58" s="314"/>
      <c r="H58" s="314"/>
      <c r="I58" s="325"/>
      <c r="J58" s="399"/>
      <c r="K58" s="336"/>
      <c r="L58" s="336"/>
      <c r="M58" s="335"/>
      <c r="N58" s="335"/>
      <c r="O58" s="335"/>
      <c r="P58" s="335"/>
      <c r="Q58" s="335"/>
      <c r="R58" s="322"/>
    </row>
    <row r="59" spans="1:18" ht="24.95" customHeight="1" x14ac:dyDescent="0.2">
      <c r="A59" s="357"/>
      <c r="B59" s="386"/>
      <c r="C59" s="314"/>
      <c r="D59" s="314"/>
      <c r="E59" s="314"/>
      <c r="F59" s="314"/>
      <c r="G59" s="314"/>
      <c r="H59" s="314"/>
      <c r="I59" s="325"/>
      <c r="J59" s="399"/>
      <c r="K59" s="336"/>
      <c r="L59" s="336"/>
      <c r="M59" s="335"/>
      <c r="N59" s="335"/>
      <c r="O59" s="335"/>
      <c r="P59" s="335"/>
      <c r="Q59" s="335"/>
      <c r="R59" s="322"/>
    </row>
    <row r="60" spans="1:18" ht="24.95" customHeight="1" x14ac:dyDescent="0.2">
      <c r="A60" s="357"/>
      <c r="B60" s="386"/>
      <c r="C60" s="314"/>
      <c r="D60" s="314"/>
      <c r="E60" s="314"/>
      <c r="F60" s="314"/>
      <c r="G60" s="314"/>
      <c r="H60" s="314"/>
      <c r="I60" s="325"/>
      <c r="J60" s="399"/>
      <c r="K60" s="336"/>
      <c r="L60" s="336"/>
      <c r="M60" s="335"/>
      <c r="N60" s="335"/>
      <c r="O60" s="335"/>
      <c r="P60" s="335"/>
      <c r="Q60" s="335"/>
      <c r="R60" s="322"/>
    </row>
    <row r="61" spans="1:18" ht="24.95" customHeight="1" x14ac:dyDescent="0.2">
      <c r="A61" s="357"/>
      <c r="B61" s="386"/>
      <c r="C61" s="315" t="s">
        <v>37</v>
      </c>
      <c r="D61" s="315"/>
      <c r="E61" s="315"/>
      <c r="F61" s="315"/>
      <c r="G61" s="315"/>
      <c r="H61" s="315"/>
      <c r="I61" s="325"/>
      <c r="J61" s="399"/>
      <c r="K61" s="336"/>
      <c r="L61" s="336"/>
      <c r="M61" s="335"/>
      <c r="N61" s="335"/>
      <c r="O61" s="335"/>
      <c r="P61" s="335"/>
      <c r="Q61" s="335"/>
      <c r="R61" s="322"/>
    </row>
    <row r="62" spans="1:18" ht="23.1" customHeight="1" x14ac:dyDescent="0.2">
      <c r="A62" s="357"/>
      <c r="B62" s="386"/>
      <c r="C62" s="314" t="s">
        <v>169</v>
      </c>
      <c r="D62" s="314"/>
      <c r="E62" s="314"/>
      <c r="F62" s="314"/>
      <c r="G62" s="314"/>
      <c r="H62" s="314"/>
      <c r="I62" s="325"/>
      <c r="J62" s="399"/>
      <c r="K62" s="336"/>
      <c r="L62" s="336"/>
      <c r="M62" s="335"/>
      <c r="N62" s="335"/>
      <c r="O62" s="335"/>
      <c r="P62" s="335"/>
      <c r="Q62" s="335"/>
      <c r="R62" s="322"/>
    </row>
    <row r="63" spans="1:18" ht="23.1" customHeight="1" x14ac:dyDescent="0.2">
      <c r="A63" s="357"/>
      <c r="B63" s="386"/>
      <c r="C63" s="314"/>
      <c r="D63" s="314"/>
      <c r="E63" s="314"/>
      <c r="F63" s="314"/>
      <c r="G63" s="314"/>
      <c r="H63" s="314"/>
      <c r="I63" s="325"/>
      <c r="J63" s="399"/>
      <c r="K63" s="339" t="s">
        <v>125</v>
      </c>
      <c r="L63" s="339"/>
      <c r="M63" s="335" t="s">
        <v>59</v>
      </c>
      <c r="N63" s="335" t="s">
        <v>111</v>
      </c>
      <c r="O63" s="335"/>
      <c r="P63" s="335"/>
      <c r="Q63" s="335"/>
      <c r="R63" s="322"/>
    </row>
    <row r="64" spans="1:18" ht="23.1" customHeight="1" x14ac:dyDescent="0.2">
      <c r="A64" s="357"/>
      <c r="B64" s="386"/>
      <c r="C64" s="314"/>
      <c r="D64" s="314"/>
      <c r="E64" s="314"/>
      <c r="F64" s="314"/>
      <c r="G64" s="314"/>
      <c r="H64" s="314"/>
      <c r="I64" s="325"/>
      <c r="J64" s="399"/>
      <c r="K64" s="339"/>
      <c r="L64" s="339"/>
      <c r="M64" s="335"/>
      <c r="N64" s="335"/>
      <c r="O64" s="335"/>
      <c r="P64" s="335"/>
      <c r="Q64" s="335"/>
      <c r="R64" s="322"/>
    </row>
    <row r="65" spans="1:18" ht="23.1" customHeight="1" x14ac:dyDescent="0.2">
      <c r="A65" s="357"/>
      <c r="B65" s="386"/>
      <c r="C65" s="315" t="s">
        <v>170</v>
      </c>
      <c r="D65" s="315"/>
      <c r="E65" s="315"/>
      <c r="F65" s="315"/>
      <c r="G65" s="315"/>
      <c r="H65" s="315"/>
      <c r="I65" s="325"/>
      <c r="J65" s="399"/>
      <c r="K65" s="339"/>
      <c r="L65" s="339"/>
      <c r="M65" s="335"/>
      <c r="N65" s="335"/>
      <c r="O65" s="335"/>
      <c r="P65" s="335"/>
      <c r="Q65" s="335"/>
      <c r="R65" s="322"/>
    </row>
    <row r="66" spans="1:18" ht="23.1" customHeight="1" x14ac:dyDescent="0.2">
      <c r="A66" s="357"/>
      <c r="B66" s="386"/>
      <c r="C66" s="316" t="s">
        <v>137</v>
      </c>
      <c r="D66" s="317"/>
      <c r="E66" s="317"/>
      <c r="F66" s="317"/>
      <c r="G66" s="317"/>
      <c r="H66" s="317"/>
      <c r="I66" s="325"/>
      <c r="J66" s="399"/>
      <c r="K66" s="339"/>
      <c r="L66" s="339"/>
      <c r="M66" s="335"/>
      <c r="N66" s="335"/>
      <c r="O66" s="335"/>
      <c r="P66" s="335"/>
      <c r="Q66" s="335"/>
      <c r="R66" s="322"/>
    </row>
    <row r="67" spans="1:18" ht="23.1" customHeight="1" x14ac:dyDescent="0.2">
      <c r="A67" s="357"/>
      <c r="B67" s="386"/>
      <c r="C67" s="317"/>
      <c r="D67" s="317"/>
      <c r="E67" s="317"/>
      <c r="F67" s="317"/>
      <c r="G67" s="317"/>
      <c r="H67" s="317"/>
      <c r="I67" s="325"/>
      <c r="J67" s="399"/>
      <c r="K67" s="339"/>
      <c r="L67" s="339"/>
      <c r="M67" s="335"/>
      <c r="N67" s="335"/>
      <c r="O67" s="335"/>
      <c r="P67" s="335"/>
      <c r="Q67" s="335"/>
      <c r="R67" s="322"/>
    </row>
    <row r="68" spans="1:18" ht="23.1" customHeight="1" x14ac:dyDescent="0.2">
      <c r="A68" s="357"/>
      <c r="B68" s="386"/>
      <c r="C68" s="315" t="s">
        <v>120</v>
      </c>
      <c r="D68" s="315"/>
      <c r="E68" s="315"/>
      <c r="F68" s="315"/>
      <c r="G68" s="315"/>
      <c r="H68" s="315"/>
      <c r="I68" s="325"/>
      <c r="J68" s="399"/>
      <c r="K68" s="339"/>
      <c r="L68" s="339"/>
      <c r="M68" s="335"/>
      <c r="N68" s="335"/>
      <c r="O68" s="335"/>
      <c r="P68" s="335"/>
      <c r="Q68" s="335"/>
      <c r="R68" s="322"/>
    </row>
    <row r="69" spans="1:18" ht="23.1" customHeight="1" x14ac:dyDescent="0.2">
      <c r="A69" s="357"/>
      <c r="B69" s="386"/>
      <c r="C69" s="351" t="s">
        <v>119</v>
      </c>
      <c r="D69" s="351"/>
      <c r="E69" s="351"/>
      <c r="F69" s="351"/>
      <c r="G69" s="351"/>
      <c r="H69" s="351"/>
      <c r="I69" s="325"/>
      <c r="J69" s="399"/>
      <c r="K69" s="338" t="s">
        <v>126</v>
      </c>
      <c r="L69" s="338"/>
      <c r="M69" s="411" t="s">
        <v>60</v>
      </c>
      <c r="N69" s="411" t="s">
        <v>112</v>
      </c>
      <c r="O69" s="411"/>
      <c r="P69" s="411"/>
      <c r="Q69" s="411"/>
      <c r="R69" s="322"/>
    </row>
    <row r="70" spans="1:18" ht="23.1" customHeight="1" x14ac:dyDescent="0.2">
      <c r="A70" s="357"/>
      <c r="B70" s="386"/>
      <c r="C70" s="351"/>
      <c r="D70" s="351"/>
      <c r="E70" s="351"/>
      <c r="F70" s="351"/>
      <c r="G70" s="351"/>
      <c r="H70" s="351"/>
      <c r="I70" s="325"/>
      <c r="J70" s="399"/>
      <c r="K70" s="338"/>
      <c r="L70" s="338"/>
      <c r="M70" s="411"/>
      <c r="N70" s="411"/>
      <c r="O70" s="411"/>
      <c r="P70" s="411"/>
      <c r="Q70" s="411"/>
      <c r="R70" s="322"/>
    </row>
    <row r="71" spans="1:18" ht="23.1" customHeight="1" x14ac:dyDescent="0.2">
      <c r="A71" s="357"/>
      <c r="B71" s="386"/>
      <c r="C71" s="315" t="s">
        <v>80</v>
      </c>
      <c r="D71" s="315"/>
      <c r="E71" s="315"/>
      <c r="F71" s="315"/>
      <c r="G71" s="315"/>
      <c r="H71" s="315"/>
      <c r="I71" s="325"/>
      <c r="J71" s="399"/>
      <c r="K71" s="338"/>
      <c r="L71" s="338"/>
      <c r="M71" s="411"/>
      <c r="N71" s="411"/>
      <c r="O71" s="411"/>
      <c r="P71" s="411"/>
      <c r="Q71" s="411"/>
      <c r="R71" s="322"/>
    </row>
    <row r="72" spans="1:18" ht="23.1" customHeight="1" x14ac:dyDescent="0.2">
      <c r="A72" s="357"/>
      <c r="B72" s="386"/>
      <c r="C72" s="351" t="s">
        <v>136</v>
      </c>
      <c r="D72" s="351"/>
      <c r="E72" s="351"/>
      <c r="F72" s="351"/>
      <c r="G72" s="351"/>
      <c r="H72" s="351"/>
      <c r="I72" s="325"/>
      <c r="J72" s="399"/>
      <c r="K72" s="338"/>
      <c r="L72" s="338"/>
      <c r="M72" s="411"/>
      <c r="N72" s="411"/>
      <c r="O72" s="411"/>
      <c r="P72" s="411"/>
      <c r="Q72" s="411"/>
      <c r="R72" s="322"/>
    </row>
    <row r="73" spans="1:18" ht="23.1" customHeight="1" x14ac:dyDescent="0.2">
      <c r="A73" s="357"/>
      <c r="B73" s="386"/>
      <c r="C73" s="351"/>
      <c r="D73" s="351"/>
      <c r="E73" s="351"/>
      <c r="F73" s="351"/>
      <c r="G73" s="351"/>
      <c r="H73" s="351"/>
      <c r="I73" s="325"/>
      <c r="J73" s="399"/>
      <c r="K73" s="338"/>
      <c r="L73" s="338"/>
      <c r="M73" s="411"/>
      <c r="N73" s="411"/>
      <c r="O73" s="411"/>
      <c r="P73" s="411"/>
      <c r="Q73" s="411"/>
      <c r="R73" s="322"/>
    </row>
    <row r="74" spans="1:18" ht="22.5" customHeight="1" x14ac:dyDescent="0.2">
      <c r="A74" s="357"/>
      <c r="B74" s="386"/>
      <c r="C74" s="351"/>
      <c r="D74" s="351"/>
      <c r="E74" s="351"/>
      <c r="F74" s="351"/>
      <c r="G74" s="351"/>
      <c r="H74" s="351"/>
      <c r="I74" s="325"/>
      <c r="J74" s="399"/>
      <c r="K74" s="338"/>
      <c r="L74" s="338"/>
      <c r="M74" s="411"/>
      <c r="N74" s="411"/>
      <c r="O74" s="411"/>
      <c r="P74" s="411"/>
      <c r="Q74" s="411"/>
      <c r="R74" s="322"/>
    </row>
    <row r="75" spans="1:18" ht="18" customHeight="1" thickBot="1" x14ac:dyDescent="0.25">
      <c r="A75" s="358"/>
      <c r="B75" s="387"/>
      <c r="C75" s="409"/>
      <c r="D75" s="409"/>
      <c r="E75" s="409"/>
      <c r="F75" s="409"/>
      <c r="G75" s="409"/>
      <c r="H75" s="409"/>
      <c r="I75" s="326"/>
      <c r="J75" s="400"/>
      <c r="K75" s="393"/>
      <c r="L75" s="393"/>
      <c r="M75" s="393"/>
      <c r="N75" s="393"/>
      <c r="O75" s="393"/>
      <c r="P75" s="393"/>
      <c r="Q75" s="393"/>
      <c r="R75" s="323"/>
    </row>
    <row r="79" spans="1:18" ht="12.75" customHeight="1" x14ac:dyDescent="0.2"/>
    <row r="80" spans="1:18" x14ac:dyDescent="0.2">
      <c r="F80" s="10"/>
    </row>
    <row r="81" spans="1:12" x14ac:dyDescent="0.2">
      <c r="F81" s="10"/>
    </row>
    <row r="82" spans="1:12" x14ac:dyDescent="0.2">
      <c r="F82" s="10"/>
    </row>
    <row r="83" spans="1:12" ht="12.75" customHeight="1" x14ac:dyDescent="0.2">
      <c r="F83" s="10"/>
    </row>
    <row r="85" spans="1:12" ht="12.75" customHeight="1" x14ac:dyDescent="0.2">
      <c r="B85" s="9"/>
      <c r="C85" s="9"/>
      <c r="D85" s="9"/>
      <c r="E85" s="9"/>
      <c r="F85" s="9"/>
    </row>
    <row r="86" spans="1:12" x14ac:dyDescent="0.2">
      <c r="A86" s="9"/>
      <c r="B86" s="9"/>
      <c r="C86" s="9"/>
      <c r="D86" s="9"/>
      <c r="E86" s="9"/>
      <c r="F86" s="9"/>
      <c r="I86" s="12"/>
      <c r="J86" s="394"/>
      <c r="K86" s="394"/>
      <c r="L86" s="394"/>
    </row>
    <row r="87" spans="1:12" ht="22.5" customHeight="1" x14ac:dyDescent="0.2">
      <c r="A87" s="9"/>
      <c r="B87" s="9"/>
      <c r="C87" s="9"/>
      <c r="D87" s="9"/>
      <c r="E87" s="9"/>
      <c r="F87" s="9"/>
      <c r="I87" s="13"/>
      <c r="J87" s="394"/>
      <c r="K87" s="394"/>
      <c r="L87" s="394"/>
    </row>
    <row r="88" spans="1:12" x14ac:dyDescent="0.2">
      <c r="A88" s="9"/>
      <c r="B88" s="9"/>
      <c r="C88" s="9"/>
      <c r="D88" s="9"/>
      <c r="E88" s="9"/>
      <c r="F88" s="9"/>
      <c r="I88" s="14"/>
      <c r="J88" s="15"/>
      <c r="K88" s="11"/>
      <c r="L88" s="11"/>
    </row>
    <row r="89" spans="1:12" x14ac:dyDescent="0.2">
      <c r="A89" s="9"/>
      <c r="B89" s="9"/>
      <c r="C89" s="9"/>
      <c r="D89" s="9"/>
      <c r="E89" s="9"/>
      <c r="F89" s="9"/>
    </row>
    <row r="98" spans="5:5" x14ac:dyDescent="0.2">
      <c r="E98" s="23"/>
    </row>
  </sheetData>
  <sheetProtection algorithmName="SHA-512" hashValue="IrB1ff3SlqCDMAWrXptapkwBU74Tsgbkw8LGZBz4hNbusVip4Y5F6Iu61gkyWDhcKHYMHDZfGNabOD2eaeHk2g==" saltValue="qeWkLc41V9UauBd6/NDE9Q==" spinCount="100000" sheet="1" objects="1" scenarios="1"/>
  <mergeCells count="170">
    <mergeCell ref="M36:M37"/>
    <mergeCell ref="N36:N37"/>
    <mergeCell ref="C9:E9"/>
    <mergeCell ref="F9:H9"/>
    <mergeCell ref="F10:H10"/>
    <mergeCell ref="F11:H11"/>
    <mergeCell ref="F12:H12"/>
    <mergeCell ref="C17:H18"/>
    <mergeCell ref="K15:Q15"/>
    <mergeCell ref="M22:M23"/>
    <mergeCell ref="P28:P29"/>
    <mergeCell ref="P26:P27"/>
    <mergeCell ref="P24:P25"/>
    <mergeCell ref="P22:P23"/>
    <mergeCell ref="M51:Q51"/>
    <mergeCell ref="K16:Q18"/>
    <mergeCell ref="C7:H8"/>
    <mergeCell ref="C16:E16"/>
    <mergeCell ref="F15:H15"/>
    <mergeCell ref="K10:Q12"/>
    <mergeCell ref="F13:H13"/>
    <mergeCell ref="M49:M50"/>
    <mergeCell ref="N49:N50"/>
    <mergeCell ref="O49:O50"/>
    <mergeCell ref="P49:P50"/>
    <mergeCell ref="Q49:Q50"/>
    <mergeCell ref="O36:O37"/>
    <mergeCell ref="P36:P37"/>
    <mergeCell ref="Q36:Q37"/>
    <mergeCell ref="Q38:Q39"/>
    <mergeCell ref="Q40:Q41"/>
    <mergeCell ref="Q42:Q43"/>
    <mergeCell ref="C33:H33"/>
    <mergeCell ref="C34:H35"/>
    <mergeCell ref="C37:H40"/>
    <mergeCell ref="N44:N45"/>
    <mergeCell ref="N46:N47"/>
    <mergeCell ref="M46:M47"/>
    <mergeCell ref="B54:B75"/>
    <mergeCell ref="C65:H65"/>
    <mergeCell ref="C71:H71"/>
    <mergeCell ref="C61:H61"/>
    <mergeCell ref="C72:H74"/>
    <mergeCell ref="C75:H75"/>
    <mergeCell ref="K75:Q75"/>
    <mergeCell ref="K54:Q54"/>
    <mergeCell ref="C68:H68"/>
    <mergeCell ref="N69:Q74"/>
    <mergeCell ref="M69:M74"/>
    <mergeCell ref="C69:H70"/>
    <mergeCell ref="B34:B53"/>
    <mergeCell ref="I34:I53"/>
    <mergeCell ref="J34:J53"/>
    <mergeCell ref="K48:L48"/>
    <mergeCell ref="K53:R53"/>
    <mergeCell ref="R34:R51"/>
    <mergeCell ref="K34:Q35"/>
    <mergeCell ref="C21:H21"/>
    <mergeCell ref="C26:H26"/>
    <mergeCell ref="C32:H32"/>
    <mergeCell ref="C31:H31"/>
    <mergeCell ref="K29:L31"/>
    <mergeCell ref="C22:H22"/>
    <mergeCell ref="L22:L27"/>
    <mergeCell ref="M26:M27"/>
    <mergeCell ref="C27:H27"/>
    <mergeCell ref="K32:Q32"/>
    <mergeCell ref="C49:H49"/>
    <mergeCell ref="C50:C52"/>
    <mergeCell ref="D50:H52"/>
    <mergeCell ref="C53:H53"/>
    <mergeCell ref="C42:H47"/>
    <mergeCell ref="Q44:Q45"/>
    <mergeCell ref="Q46:Q47"/>
    <mergeCell ref="J86:L87"/>
    <mergeCell ref="L36:L37"/>
    <mergeCell ref="L38:L39"/>
    <mergeCell ref="N38:N39"/>
    <mergeCell ref="N40:N41"/>
    <mergeCell ref="N42:N43"/>
    <mergeCell ref="O38:O39"/>
    <mergeCell ref="K36:K47"/>
    <mergeCell ref="M44:M45"/>
    <mergeCell ref="M42:M43"/>
    <mergeCell ref="M40:M41"/>
    <mergeCell ref="M38:M39"/>
    <mergeCell ref="L40:L41"/>
    <mergeCell ref="L42:L43"/>
    <mergeCell ref="L44:L45"/>
    <mergeCell ref="J54:J75"/>
    <mergeCell ref="M55:M56"/>
    <mergeCell ref="N55:Q56"/>
    <mergeCell ref="P38:P39"/>
    <mergeCell ref="P40:P41"/>
    <mergeCell ref="P42:P43"/>
    <mergeCell ref="P44:P45"/>
    <mergeCell ref="P46:P47"/>
    <mergeCell ref="O46:O47"/>
    <mergeCell ref="A55:A75"/>
    <mergeCell ref="A21:A33"/>
    <mergeCell ref="O28:O29"/>
    <mergeCell ref="C29:H29"/>
    <mergeCell ref="O22:O23"/>
    <mergeCell ref="C23:H23"/>
    <mergeCell ref="C24:H24"/>
    <mergeCell ref="M24:M25"/>
    <mergeCell ref="N24:N25"/>
    <mergeCell ref="O24:O25"/>
    <mergeCell ref="C25:H25"/>
    <mergeCell ref="N22:N23"/>
    <mergeCell ref="N26:N27"/>
    <mergeCell ref="L20:Q21"/>
    <mergeCell ref="C30:H30"/>
    <mergeCell ref="M30:Q30"/>
    <mergeCell ref="O26:O27"/>
    <mergeCell ref="B20:B33"/>
    <mergeCell ref="I20:I33"/>
    <mergeCell ref="J20:J33"/>
    <mergeCell ref="A35:A53"/>
    <mergeCell ref="K33:Q33"/>
    <mergeCell ref="C28:H28"/>
    <mergeCell ref="N28:N29"/>
    <mergeCell ref="A5:B5"/>
    <mergeCell ref="A3:R3"/>
    <mergeCell ref="A1:R1"/>
    <mergeCell ref="I5:M5"/>
    <mergeCell ref="F5:G5"/>
    <mergeCell ref="C5:D5"/>
    <mergeCell ref="C10:E10"/>
    <mergeCell ref="C11:E11"/>
    <mergeCell ref="R7:R19"/>
    <mergeCell ref="C19:H19"/>
    <mergeCell ref="K19:Q19"/>
    <mergeCell ref="C13:E13"/>
    <mergeCell ref="A8:A19"/>
    <mergeCell ref="B7:B19"/>
    <mergeCell ref="K7:Q7"/>
    <mergeCell ref="F14:H14"/>
    <mergeCell ref="C14:E14"/>
    <mergeCell ref="J7:J19"/>
    <mergeCell ref="I7:I19"/>
    <mergeCell ref="C12:E12"/>
    <mergeCell ref="C15:E15"/>
    <mergeCell ref="K8:Q9"/>
    <mergeCell ref="K13:Q14"/>
    <mergeCell ref="N5:O5"/>
    <mergeCell ref="P5:R5"/>
    <mergeCell ref="C54:H54"/>
    <mergeCell ref="C55:H55"/>
    <mergeCell ref="C56:H56"/>
    <mergeCell ref="C57:H57"/>
    <mergeCell ref="C58:H60"/>
    <mergeCell ref="C62:H64"/>
    <mergeCell ref="C66:H67"/>
    <mergeCell ref="R20:R33"/>
    <mergeCell ref="C20:H20"/>
    <mergeCell ref="R54:R75"/>
    <mergeCell ref="I54:I75"/>
    <mergeCell ref="O44:O45"/>
    <mergeCell ref="O42:O43"/>
    <mergeCell ref="O40:O41"/>
    <mergeCell ref="K55:L56"/>
    <mergeCell ref="M63:M68"/>
    <mergeCell ref="N63:Q68"/>
    <mergeCell ref="K57:L62"/>
    <mergeCell ref="M57:M62"/>
    <mergeCell ref="N57:Q62"/>
    <mergeCell ref="L46:L47"/>
    <mergeCell ref="K69:L74"/>
    <mergeCell ref="K63:L68"/>
  </mergeCells>
  <pageMargins left="0.7" right="0.7" top="0.75" bottom="0.75" header="0.3" footer="0.3"/>
  <pageSetup scale="80" orientation="landscape"/>
  <rowBreaks count="2" manualBreakCount="2">
    <brk id="33" max="16383" man="1"/>
    <brk id="53" max="16383"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90" zoomScaleNormal="90" zoomScalePageLayoutView="60" workbookViewId="0">
      <selection sqref="A1:N1"/>
    </sheetView>
  </sheetViews>
  <sheetFormatPr baseColWidth="10" defaultColWidth="10.85546875" defaultRowHeight="12.75" x14ac:dyDescent="0.2"/>
  <cols>
    <col min="1" max="1" width="18.42578125" style="99" customWidth="1"/>
    <col min="2" max="14" width="15.85546875" style="99" customWidth="1"/>
    <col min="15" max="16384" width="10.85546875" style="99"/>
  </cols>
  <sheetData>
    <row r="1" spans="1:14" ht="21" x14ac:dyDescent="0.2">
      <c r="A1" s="449" t="s">
        <v>173</v>
      </c>
      <c r="B1" s="449"/>
      <c r="C1" s="449"/>
      <c r="D1" s="449"/>
      <c r="E1" s="449"/>
      <c r="F1" s="449"/>
      <c r="G1" s="449"/>
      <c r="H1" s="449"/>
      <c r="I1" s="449"/>
      <c r="J1" s="449"/>
      <c r="K1" s="449"/>
      <c r="L1" s="449"/>
      <c r="M1" s="449"/>
      <c r="N1" s="449"/>
    </row>
    <row r="2" spans="1:14" ht="21.75" thickBot="1" x14ac:dyDescent="0.25">
      <c r="A2" s="100"/>
      <c r="B2" s="100"/>
      <c r="C2" s="100"/>
      <c r="D2" s="100"/>
      <c r="E2" s="100"/>
      <c r="F2" s="100"/>
      <c r="G2" s="100"/>
      <c r="H2" s="100"/>
      <c r="I2" s="100"/>
      <c r="J2" s="100"/>
      <c r="K2" s="100"/>
      <c r="L2" s="100"/>
      <c r="M2" s="100"/>
      <c r="N2" s="100"/>
    </row>
    <row r="3" spans="1:14" ht="19.5" thickBot="1" x14ac:dyDescent="0.25">
      <c r="A3" s="442" t="s">
        <v>174</v>
      </c>
      <c r="B3" s="443"/>
      <c r="C3" s="443"/>
      <c r="D3" s="443"/>
      <c r="E3" s="443"/>
      <c r="F3" s="443"/>
      <c r="G3" s="443"/>
      <c r="H3" s="443"/>
      <c r="I3" s="443"/>
      <c r="J3" s="443"/>
      <c r="K3" s="443"/>
      <c r="L3" s="443"/>
      <c r="M3" s="443"/>
      <c r="N3" s="444"/>
    </row>
    <row r="4" spans="1:14" x14ac:dyDescent="0.2">
      <c r="A4" s="450" t="s">
        <v>175</v>
      </c>
      <c r="B4" s="452" t="s">
        <v>176</v>
      </c>
      <c r="C4" s="447" t="s">
        <v>177</v>
      </c>
      <c r="D4" s="447" t="s">
        <v>172</v>
      </c>
      <c r="E4" s="447" t="s">
        <v>178</v>
      </c>
      <c r="F4" s="447" t="s">
        <v>179</v>
      </c>
      <c r="G4" s="447" t="s">
        <v>180</v>
      </c>
      <c r="H4" s="447" t="s">
        <v>181</v>
      </c>
      <c r="I4" s="447" t="s">
        <v>182</v>
      </c>
      <c r="J4" s="447" t="s">
        <v>183</v>
      </c>
      <c r="K4" s="447" t="s">
        <v>184</v>
      </c>
      <c r="L4" s="447" t="s">
        <v>185</v>
      </c>
      <c r="M4" s="447" t="s">
        <v>186</v>
      </c>
      <c r="N4" s="447" t="s">
        <v>187</v>
      </c>
    </row>
    <row r="5" spans="1:14" ht="13.5" thickBot="1" x14ac:dyDescent="0.25">
      <c r="A5" s="451"/>
      <c r="B5" s="453"/>
      <c r="C5" s="448"/>
      <c r="D5" s="448"/>
      <c r="E5" s="448"/>
      <c r="F5" s="448"/>
      <c r="G5" s="448"/>
      <c r="H5" s="448"/>
      <c r="I5" s="448"/>
      <c r="J5" s="448"/>
      <c r="K5" s="448"/>
      <c r="L5" s="448"/>
      <c r="M5" s="448"/>
      <c r="N5" s="448"/>
    </row>
    <row r="6" spans="1:14" ht="54.75" customHeight="1" x14ac:dyDescent="0.2">
      <c r="A6" s="451"/>
      <c r="B6" s="454" t="s">
        <v>188</v>
      </c>
      <c r="C6" s="440" t="s">
        <v>189</v>
      </c>
      <c r="D6" s="436" t="s">
        <v>190</v>
      </c>
      <c r="E6" s="436" t="s">
        <v>191</v>
      </c>
      <c r="F6" s="436" t="s">
        <v>192</v>
      </c>
      <c r="G6" s="436" t="s">
        <v>193</v>
      </c>
      <c r="H6" s="436" t="s">
        <v>194</v>
      </c>
      <c r="I6" s="436" t="s">
        <v>195</v>
      </c>
      <c r="J6" s="436" t="s">
        <v>196</v>
      </c>
      <c r="K6" s="436" t="s">
        <v>197</v>
      </c>
      <c r="L6" s="436" t="s">
        <v>198</v>
      </c>
      <c r="M6" s="436" t="s">
        <v>199</v>
      </c>
      <c r="N6" s="436" t="s">
        <v>200</v>
      </c>
    </row>
    <row r="7" spans="1:14" ht="145.5" customHeight="1" thickBot="1" x14ac:dyDescent="0.25">
      <c r="A7" s="101" t="s">
        <v>264</v>
      </c>
      <c r="B7" s="455"/>
      <c r="C7" s="441"/>
      <c r="D7" s="437"/>
      <c r="E7" s="437"/>
      <c r="F7" s="437"/>
      <c r="G7" s="437"/>
      <c r="H7" s="437"/>
      <c r="I7" s="437"/>
      <c r="J7" s="437"/>
      <c r="K7" s="437"/>
      <c r="L7" s="437"/>
      <c r="M7" s="437"/>
      <c r="N7" s="437"/>
    </row>
    <row r="8" spans="1:14" ht="90" customHeight="1" x14ac:dyDescent="0.2">
      <c r="A8" s="445" t="s">
        <v>201</v>
      </c>
      <c r="B8" s="440" t="s">
        <v>202</v>
      </c>
      <c r="C8" s="440" t="s">
        <v>203</v>
      </c>
      <c r="D8" s="436" t="s">
        <v>204</v>
      </c>
      <c r="E8" s="436" t="s">
        <v>205</v>
      </c>
      <c r="F8" s="436" t="s">
        <v>206</v>
      </c>
      <c r="G8" s="436" t="s">
        <v>207</v>
      </c>
      <c r="H8" s="436" t="s">
        <v>208</v>
      </c>
      <c r="I8" s="436" t="s">
        <v>209</v>
      </c>
      <c r="J8" s="436" t="s">
        <v>210</v>
      </c>
      <c r="K8" s="436" t="s">
        <v>211</v>
      </c>
      <c r="L8" s="102" t="s">
        <v>212</v>
      </c>
      <c r="M8" s="436" t="s">
        <v>213</v>
      </c>
      <c r="N8" s="436" t="s">
        <v>214</v>
      </c>
    </row>
    <row r="9" spans="1:14" ht="90" customHeight="1" thickBot="1" x14ac:dyDescent="0.25">
      <c r="A9" s="446"/>
      <c r="B9" s="441"/>
      <c r="C9" s="441"/>
      <c r="D9" s="437"/>
      <c r="E9" s="437"/>
      <c r="F9" s="437"/>
      <c r="G9" s="437"/>
      <c r="H9" s="437"/>
      <c r="I9" s="437"/>
      <c r="J9" s="437"/>
      <c r="K9" s="437"/>
      <c r="L9" s="103" t="s">
        <v>215</v>
      </c>
      <c r="M9" s="437"/>
      <c r="N9" s="437"/>
    </row>
    <row r="10" spans="1:14" ht="90" customHeight="1" x14ac:dyDescent="0.2">
      <c r="A10" s="438" t="s">
        <v>171</v>
      </c>
      <c r="B10" s="440" t="s">
        <v>216</v>
      </c>
      <c r="C10" s="440" t="s">
        <v>217</v>
      </c>
      <c r="D10" s="436" t="s">
        <v>218</v>
      </c>
      <c r="E10" s="436" t="s">
        <v>219</v>
      </c>
      <c r="F10" s="436" t="s">
        <v>220</v>
      </c>
      <c r="G10" s="436" t="s">
        <v>221</v>
      </c>
      <c r="H10" s="436" t="s">
        <v>222</v>
      </c>
      <c r="I10" s="436" t="s">
        <v>223</v>
      </c>
      <c r="J10" s="436" t="s">
        <v>224</v>
      </c>
      <c r="K10" s="436" t="s">
        <v>225</v>
      </c>
      <c r="L10" s="436" t="s">
        <v>226</v>
      </c>
      <c r="M10" s="436" t="s">
        <v>227</v>
      </c>
      <c r="N10" s="436" t="s">
        <v>228</v>
      </c>
    </row>
    <row r="11" spans="1:14" ht="90" customHeight="1" thickBot="1" x14ac:dyDescent="0.25">
      <c r="A11" s="439"/>
      <c r="B11" s="441"/>
      <c r="C11" s="441"/>
      <c r="D11" s="437"/>
      <c r="E11" s="437"/>
      <c r="F11" s="437"/>
      <c r="G11" s="437"/>
      <c r="H11" s="437"/>
      <c r="I11" s="437"/>
      <c r="J11" s="437"/>
      <c r="K11" s="437"/>
      <c r="L11" s="437"/>
      <c r="M11" s="437"/>
      <c r="N11" s="437"/>
    </row>
    <row r="12" spans="1:14" ht="90" customHeight="1" thickBot="1" x14ac:dyDescent="0.25">
      <c r="A12" s="104" t="s">
        <v>229</v>
      </c>
      <c r="B12" s="105" t="s">
        <v>230</v>
      </c>
      <c r="C12" s="105" t="s">
        <v>231</v>
      </c>
      <c r="D12" s="103" t="s">
        <v>232</v>
      </c>
      <c r="E12" s="103" t="s">
        <v>233</v>
      </c>
      <c r="F12" s="103" t="s">
        <v>234</v>
      </c>
      <c r="G12" s="103" t="s">
        <v>235</v>
      </c>
      <c r="H12" s="103" t="s">
        <v>236</v>
      </c>
      <c r="I12" s="103" t="s">
        <v>232</v>
      </c>
      <c r="J12" s="103" t="s">
        <v>237</v>
      </c>
      <c r="K12" s="103" t="s">
        <v>238</v>
      </c>
      <c r="L12" s="103" t="s">
        <v>239</v>
      </c>
      <c r="M12" s="103" t="s">
        <v>240</v>
      </c>
      <c r="N12" s="103" t="s">
        <v>241</v>
      </c>
    </row>
    <row r="14" spans="1:14" ht="13.5" thickBot="1" x14ac:dyDescent="0.25"/>
    <row r="15" spans="1:14" ht="19.5" thickBot="1" x14ac:dyDescent="0.25">
      <c r="A15" s="442" t="s">
        <v>242</v>
      </c>
      <c r="B15" s="443"/>
      <c r="C15" s="443"/>
      <c r="D15" s="443"/>
      <c r="E15" s="443"/>
      <c r="F15" s="443"/>
      <c r="G15" s="443"/>
      <c r="H15" s="443"/>
      <c r="I15" s="443"/>
      <c r="J15" s="443"/>
      <c r="K15" s="443"/>
      <c r="L15" s="443"/>
      <c r="M15" s="443"/>
      <c r="N15" s="444"/>
    </row>
    <row r="16" spans="1:14" x14ac:dyDescent="0.2">
      <c r="A16" s="434" t="s">
        <v>243</v>
      </c>
      <c r="B16" s="432" t="s">
        <v>176</v>
      </c>
      <c r="C16" s="432" t="s">
        <v>177</v>
      </c>
      <c r="D16" s="432" t="s">
        <v>172</v>
      </c>
      <c r="E16" s="432" t="s">
        <v>178</v>
      </c>
      <c r="F16" s="432" t="s">
        <v>179</v>
      </c>
      <c r="G16" s="432" t="s">
        <v>180</v>
      </c>
      <c r="H16" s="432" t="s">
        <v>181</v>
      </c>
      <c r="I16" s="432" t="s">
        <v>182</v>
      </c>
      <c r="J16" s="432" t="s">
        <v>183</v>
      </c>
      <c r="K16" s="432" t="s">
        <v>184</v>
      </c>
      <c r="L16" s="432" t="s">
        <v>185</v>
      </c>
      <c r="M16" s="432" t="s">
        <v>186</v>
      </c>
      <c r="N16" s="428" t="s">
        <v>187</v>
      </c>
    </row>
    <row r="17" spans="1:14" x14ac:dyDescent="0.2">
      <c r="A17" s="435"/>
      <c r="B17" s="433"/>
      <c r="C17" s="433"/>
      <c r="D17" s="433"/>
      <c r="E17" s="433"/>
      <c r="F17" s="433"/>
      <c r="G17" s="433"/>
      <c r="H17" s="433"/>
      <c r="I17" s="433"/>
      <c r="J17" s="433"/>
      <c r="K17" s="433"/>
      <c r="L17" s="433"/>
      <c r="M17" s="433"/>
      <c r="N17" s="429"/>
    </row>
    <row r="18" spans="1:14" x14ac:dyDescent="0.2">
      <c r="A18" s="430" t="s">
        <v>244</v>
      </c>
      <c r="B18" s="433"/>
      <c r="C18" s="433"/>
      <c r="D18" s="433"/>
      <c r="E18" s="433"/>
      <c r="F18" s="433"/>
      <c r="G18" s="433"/>
      <c r="H18" s="433"/>
      <c r="I18" s="433"/>
      <c r="J18" s="433"/>
      <c r="K18" s="433"/>
      <c r="L18" s="433"/>
      <c r="M18" s="433"/>
      <c r="N18" s="429"/>
    </row>
    <row r="19" spans="1:14" x14ac:dyDescent="0.2">
      <c r="A19" s="430" t="s">
        <v>245</v>
      </c>
      <c r="B19" s="433"/>
      <c r="C19" s="433"/>
      <c r="D19" s="433"/>
      <c r="E19" s="433"/>
      <c r="F19" s="433"/>
      <c r="G19" s="433"/>
      <c r="H19" s="433"/>
      <c r="I19" s="433"/>
      <c r="J19" s="433"/>
      <c r="K19" s="433"/>
      <c r="L19" s="433"/>
      <c r="M19" s="433"/>
      <c r="N19" s="429"/>
    </row>
    <row r="20" spans="1:14" ht="90" customHeight="1" x14ac:dyDescent="0.2">
      <c r="A20" s="431" t="s">
        <v>201</v>
      </c>
      <c r="B20" s="425" t="s">
        <v>246</v>
      </c>
      <c r="C20" s="425" t="s">
        <v>247</v>
      </c>
      <c r="D20" s="425" t="s">
        <v>248</v>
      </c>
      <c r="E20" s="419" t="s">
        <v>392</v>
      </c>
      <c r="F20" s="419" t="s">
        <v>392</v>
      </c>
      <c r="G20" s="419" t="s">
        <v>392</v>
      </c>
      <c r="H20" s="419" t="s">
        <v>392</v>
      </c>
      <c r="I20" s="419" t="s">
        <v>249</v>
      </c>
      <c r="J20" s="419" t="s">
        <v>249</v>
      </c>
      <c r="K20" s="419" t="s">
        <v>250</v>
      </c>
      <c r="L20" s="419" t="s">
        <v>250</v>
      </c>
      <c r="M20" s="419" t="s">
        <v>251</v>
      </c>
      <c r="N20" s="421" t="s">
        <v>250</v>
      </c>
    </row>
    <row r="21" spans="1:14" ht="90" customHeight="1" x14ac:dyDescent="0.2">
      <c r="A21" s="431"/>
      <c r="B21" s="425"/>
      <c r="C21" s="425"/>
      <c r="D21" s="425"/>
      <c r="E21" s="419"/>
      <c r="F21" s="419"/>
      <c r="G21" s="419"/>
      <c r="H21" s="419"/>
      <c r="I21" s="419"/>
      <c r="J21" s="419"/>
      <c r="K21" s="419"/>
      <c r="L21" s="419"/>
      <c r="M21" s="419"/>
      <c r="N21" s="421"/>
    </row>
    <row r="22" spans="1:14" ht="90" customHeight="1" x14ac:dyDescent="0.2">
      <c r="A22" s="427" t="s">
        <v>171</v>
      </c>
      <c r="B22" s="425" t="s">
        <v>252</v>
      </c>
      <c r="C22" s="425" t="s">
        <v>253</v>
      </c>
      <c r="D22" s="425" t="s">
        <v>254</v>
      </c>
      <c r="E22" s="419" t="s">
        <v>393</v>
      </c>
      <c r="F22" s="419" t="s">
        <v>393</v>
      </c>
      <c r="G22" s="419" t="s">
        <v>393</v>
      </c>
      <c r="H22" s="419" t="s">
        <v>393</v>
      </c>
      <c r="I22" s="419" t="s">
        <v>255</v>
      </c>
      <c r="J22" s="419" t="s">
        <v>255</v>
      </c>
      <c r="K22" s="419" t="s">
        <v>256</v>
      </c>
      <c r="L22" s="419" t="s">
        <v>256</v>
      </c>
      <c r="M22" s="419" t="s">
        <v>257</v>
      </c>
      <c r="N22" s="421" t="s">
        <v>256</v>
      </c>
    </row>
    <row r="23" spans="1:14" ht="90" customHeight="1" x14ac:dyDescent="0.2">
      <c r="A23" s="427"/>
      <c r="B23" s="425"/>
      <c r="C23" s="425"/>
      <c r="D23" s="425"/>
      <c r="E23" s="419"/>
      <c r="F23" s="419"/>
      <c r="G23" s="419"/>
      <c r="H23" s="419"/>
      <c r="I23" s="419"/>
      <c r="J23" s="419"/>
      <c r="K23" s="419"/>
      <c r="L23" s="419"/>
      <c r="M23" s="419"/>
      <c r="N23" s="421"/>
    </row>
    <row r="24" spans="1:14" ht="90" customHeight="1" x14ac:dyDescent="0.2">
      <c r="A24" s="423" t="s">
        <v>229</v>
      </c>
      <c r="B24" s="425" t="s">
        <v>258</v>
      </c>
      <c r="C24" s="425" t="s">
        <v>259</v>
      </c>
      <c r="D24" s="425" t="s">
        <v>260</v>
      </c>
      <c r="E24" s="419" t="s">
        <v>394</v>
      </c>
      <c r="F24" s="419" t="s">
        <v>394</v>
      </c>
      <c r="G24" s="419" t="s">
        <v>394</v>
      </c>
      <c r="H24" s="419" t="s">
        <v>394</v>
      </c>
      <c r="I24" s="419" t="s">
        <v>261</v>
      </c>
      <c r="J24" s="419" t="s">
        <v>261</v>
      </c>
      <c r="K24" s="419" t="s">
        <v>262</v>
      </c>
      <c r="L24" s="419" t="s">
        <v>262</v>
      </c>
      <c r="M24" s="419" t="s">
        <v>263</v>
      </c>
      <c r="N24" s="421" t="s">
        <v>262</v>
      </c>
    </row>
    <row r="25" spans="1:14" ht="90" customHeight="1" thickBot="1" x14ac:dyDescent="0.25">
      <c r="A25" s="424"/>
      <c r="B25" s="426"/>
      <c r="C25" s="426"/>
      <c r="D25" s="426"/>
      <c r="E25" s="420"/>
      <c r="F25" s="420"/>
      <c r="G25" s="420"/>
      <c r="H25" s="420"/>
      <c r="I25" s="420"/>
      <c r="J25" s="420"/>
      <c r="K25" s="420"/>
      <c r="L25" s="420"/>
      <c r="M25" s="420"/>
      <c r="N25" s="422"/>
    </row>
    <row r="26" spans="1:14" x14ac:dyDescent="0.2">
      <c r="I26" s="106"/>
    </row>
  </sheetData>
  <sheetProtection algorithmName="SHA-512" hashValue="iVm0tQmO8tElb4Rcf5v36egMztHvGT3cEEcp1fVzQzTvTAieajJzf3Y8GF+CCZnCTctQvHznGE59dxjSkOI7JA==" saltValue="Y0PBfDMS9JaxL40HcZxFHQ==" spinCount="100000" sheet="1" objects="1" scenarios="1"/>
  <mergeCells count="114">
    <mergeCell ref="I4:I5"/>
    <mergeCell ref="J4:J5"/>
    <mergeCell ref="K4:K5"/>
    <mergeCell ref="L4:L5"/>
    <mergeCell ref="M4:M5"/>
    <mergeCell ref="N4:N5"/>
    <mergeCell ref="A1:N1"/>
    <mergeCell ref="A3:N3"/>
    <mergeCell ref="A4:A6"/>
    <mergeCell ref="B4:B5"/>
    <mergeCell ref="C4:C5"/>
    <mergeCell ref="D4:D5"/>
    <mergeCell ref="E4:E5"/>
    <mergeCell ref="F4:F5"/>
    <mergeCell ref="G4:G5"/>
    <mergeCell ref="H4:H5"/>
    <mergeCell ref="N6:N7"/>
    <mergeCell ref="H6:H7"/>
    <mergeCell ref="I6:I7"/>
    <mergeCell ref="J6:J7"/>
    <mergeCell ref="K6:K7"/>
    <mergeCell ref="L6:L7"/>
    <mergeCell ref="M6:M7"/>
    <mergeCell ref="B6:B7"/>
    <mergeCell ref="N10:N11"/>
    <mergeCell ref="A15:N15"/>
    <mergeCell ref="I10:I11"/>
    <mergeCell ref="J10:J11"/>
    <mergeCell ref="K10:K11"/>
    <mergeCell ref="L10:L11"/>
    <mergeCell ref="C6:C7"/>
    <mergeCell ref="D6:D7"/>
    <mergeCell ref="E6:E7"/>
    <mergeCell ref="F6:F7"/>
    <mergeCell ref="G6:G7"/>
    <mergeCell ref="J8:J9"/>
    <mergeCell ref="K8:K9"/>
    <mergeCell ref="M8:M9"/>
    <mergeCell ref="N8:N9"/>
    <mergeCell ref="A8:A9"/>
    <mergeCell ref="B8:B9"/>
    <mergeCell ref="C8:C9"/>
    <mergeCell ref="D8:D9"/>
    <mergeCell ref="E8:E9"/>
    <mergeCell ref="F8:F9"/>
    <mergeCell ref="G8:G9"/>
    <mergeCell ref="H8:H9"/>
    <mergeCell ref="I8:I9"/>
    <mergeCell ref="G10:G11"/>
    <mergeCell ref="H10:H11"/>
    <mergeCell ref="A10:A11"/>
    <mergeCell ref="B10:B11"/>
    <mergeCell ref="C10:C11"/>
    <mergeCell ref="D10:D11"/>
    <mergeCell ref="E10:E11"/>
    <mergeCell ref="F10:F11"/>
    <mergeCell ref="M10:M11"/>
    <mergeCell ref="N20:N21"/>
    <mergeCell ref="N16:N19"/>
    <mergeCell ref="A18:A19"/>
    <mergeCell ref="A20:A21"/>
    <mergeCell ref="B20:B21"/>
    <mergeCell ref="C20:C21"/>
    <mergeCell ref="D20:D21"/>
    <mergeCell ref="E20:E21"/>
    <mergeCell ref="F20:F21"/>
    <mergeCell ref="G20:G21"/>
    <mergeCell ref="H20:H21"/>
    <mergeCell ref="H16:H19"/>
    <mergeCell ref="I16:I19"/>
    <mergeCell ref="J16:J19"/>
    <mergeCell ref="K16:K19"/>
    <mergeCell ref="L16:L19"/>
    <mergeCell ref="M16:M19"/>
    <mergeCell ref="A16:A17"/>
    <mergeCell ref="B16:B19"/>
    <mergeCell ref="C16:C19"/>
    <mergeCell ref="D16:D19"/>
    <mergeCell ref="E16:E19"/>
    <mergeCell ref="F16:F19"/>
    <mergeCell ref="G16:G19"/>
    <mergeCell ref="C22:C23"/>
    <mergeCell ref="D22:D23"/>
    <mergeCell ref="E22:E23"/>
    <mergeCell ref="F22:F23"/>
    <mergeCell ref="I20:I21"/>
    <mergeCell ref="J20:J21"/>
    <mergeCell ref="K20:K21"/>
    <mergeCell ref="L20:L21"/>
    <mergeCell ref="M20:M21"/>
    <mergeCell ref="I24:I25"/>
    <mergeCell ref="J24:J25"/>
    <mergeCell ref="K24:K25"/>
    <mergeCell ref="L24:L25"/>
    <mergeCell ref="M24:M25"/>
    <mergeCell ref="N24:N25"/>
    <mergeCell ref="M22:M23"/>
    <mergeCell ref="N22:N23"/>
    <mergeCell ref="A24:A25"/>
    <mergeCell ref="B24:B25"/>
    <mergeCell ref="C24:C25"/>
    <mergeCell ref="D24:D25"/>
    <mergeCell ref="E24:E25"/>
    <mergeCell ref="F24:F25"/>
    <mergeCell ref="G24:G25"/>
    <mergeCell ref="H24:H25"/>
    <mergeCell ref="G22:G23"/>
    <mergeCell ref="H22:H23"/>
    <mergeCell ref="I22:I23"/>
    <mergeCell ref="J22:J23"/>
    <mergeCell ref="K22:K23"/>
    <mergeCell ref="L22:L23"/>
    <mergeCell ref="A22:A23"/>
    <mergeCell ref="B22:B23"/>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23</vt:i4>
      </vt:variant>
    </vt:vector>
  </HeadingPairs>
  <TitlesOfParts>
    <vt:vector size="29" baseType="lpstr">
      <vt:lpstr>01-Mapa de riesgo</vt:lpstr>
      <vt:lpstr>02-Plan Contingencia</vt:lpstr>
      <vt:lpstr>03-Seguimiento</vt:lpstr>
      <vt:lpstr>Hoja1</vt:lpstr>
      <vt:lpstr>INSTRUCTIVO</vt:lpstr>
      <vt:lpstr>ESCALA</vt:lpstr>
      <vt:lpstr>ACCION</vt:lpstr>
      <vt:lpstr>Ambiental</vt:lpstr>
      <vt:lpstr>'03-Seguimiento'!Área_de_impresión</vt:lpstr>
      <vt:lpstr>Contable</vt:lpstr>
      <vt:lpstr>Cumplimiento</vt:lpstr>
      <vt:lpstr>DEMAS</vt:lpstr>
      <vt:lpstr>Derechos_Humanos</vt:lpstr>
      <vt:lpstr>Estratégico</vt:lpstr>
      <vt:lpstr>Financiero</vt:lpstr>
      <vt:lpstr>GRAVE</vt:lpstr>
      <vt:lpstr>Imagen</vt:lpstr>
      <vt:lpstr>Información</vt:lpstr>
      <vt:lpstr>Laborales</vt:lpstr>
      <vt:lpstr>LEVE</vt:lpstr>
      <vt:lpstr>MODERADO</vt:lpstr>
      <vt:lpstr>Operacional</vt:lpstr>
      <vt:lpstr>Presupuestal</vt:lpstr>
      <vt:lpstr>Tecnología</vt:lpstr>
      <vt:lpstr>TIPO</vt:lpstr>
      <vt:lpstr>'01-Mapa de riesgo'!Títulos_a_imprimir</vt:lpstr>
      <vt:lpstr>'02-Plan Contingencia'!Títulos_a_imprimir</vt:lpstr>
      <vt:lpstr>'03-Seguimiento'!Títulos_a_imprimir</vt:lpstr>
      <vt:lpstr>Transparencia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2012-06-15T13:28:45Z</cp:lastPrinted>
  <dcterms:created xsi:type="dcterms:W3CDTF">2006-09-13T22:30:50Z</dcterms:created>
  <dcterms:modified xsi:type="dcterms:W3CDTF">2015-04-23T21:10:18Z</dcterms:modified>
</cp:coreProperties>
</file>